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1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<sst xmlns="http://schemas.openxmlformats.org/spreadsheetml/2006/main" count="172" uniqueCount="100">
  <si>
    <t>ลำดับ</t>
  </si>
  <si>
    <t>รหัส</t>
  </si>
  <si>
    <t>ชื่อ – สกุล</t>
  </si>
  <si>
    <t>เกรด</t>
  </si>
  <si>
    <t>หมายเหตุ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</si>
  <si>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</si>
  <si>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</si>
  <si>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</si>
  <si>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</si>
  <si>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</si>
  <si>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</si>
  <si>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</si>
  <si>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</si>
  <si>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</si>
  <si>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</si>
  <si>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</si>
  <si>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</si>
  <si>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</si>
  <si>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</si>
  <si>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</si>
  <si>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</si>
  <si>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</si>
  <si>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</si>
  <si>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</si>
  <si>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</si>
  <si>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</si>
  <si>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</si>
  <si>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</si>
  <si>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</si>
  <si>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</si>
  <si>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</si>
  <si>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</si>
  <si>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</si>
  <si>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</si>
  <si>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...................................................หัวหน้าวิชาการ</t>
  </si>
  <si>
    <t>รวมจำนวน นักเรียน/นักศึกษา  ทั้งหมด</t>
  </si>
  <si>
    <t>รวมจำนวน นักเรียน/นักศึกษา   ทั้งหมด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</si>
  <si>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</si>
  <si>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</si>
  <si>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</si>
  <si>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</si>
  <si>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</si>
  <si>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</si>
  <si>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</si>
  <si>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</si>
  <si>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</si>
  <si>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</si>
  <si>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</si>
  <si>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</si>
  <si>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</si>
  <si>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</si>
  <si>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</si>
  <si>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</si>
  <si>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</si>
  <si>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</si>
  <si>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</si>
  <si>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</si>
  <si>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</si>
  <si>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</si>
  <si>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</si>
  <si>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</si>
  <si>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</si>
  <si>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</si>
  <si>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</si>
  <si>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</si>
  <si>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</si>
  <si>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</si>
  <si>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</si>
  <si>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</si>
  <si>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</si>
  <si>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คะแนน
รวม
…100….</t>
  </si>
  <si>
    <t>ขร.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</si>
  <si>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</si>
  <si>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</si>
  <si>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</si>
  <si>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</si>
  <si>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</si>
  <si>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</si>
  <si>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>นำเสนอ</t>
  </si>
  <si>
    <t>ตัวบรรจง..นางสาวศรัญญา พร้อมประเสริฐ.อาจารย์ประจำวิชา           ตัวบรรจง...........................................................คณะกรรมการตรวจ - ทาน</t>
  </si>
  <si>
    <t>คะแนน
ระหว่างภาค
…80….</t>
  </si>
  <si>
    <t>คะแนน
ปลายภาค
……20….</t>
  </si>
  <si>
    <t>มส.</t>
  </si>
  <si>
    <t xml:space="preserve">                                                     ผลการเรียนภาคเรียนที่.....1........ปีการศึกษา......2559.......</t>
  </si>
  <si>
    <t>วิทยาลัยเทคโนโลยี ดอนบอสโกสุราษฎร์</t>
  </si>
  <si>
    <t>วิชา...........................................................รหัสวิชา..................................จำนวน....................หน่วยกิต</t>
  </si>
  <si>
    <t>ภาคเรียนที่............................ปีการศึกษา..........................อ.ประจำวิชา...................................................</t>
  </si>
  <si>
    <t>จำนวนนักเรียนที่เข้าทำการสอบ...................คน                      จำนวนนักเรียนที่ไม่มีสิทธิ์สอบ......................คน</t>
  </si>
  <si>
    <t xml:space="preserve">      .................................................. อ.ประจำวิชา</t>
  </si>
  <si>
    <t>นายธนพล</t>
  </si>
  <si>
    <t>นายอภิสิทธิ์</t>
  </si>
  <si>
    <t>นายจักรพงษ์</t>
  </si>
  <si>
    <t>ศรีรักษ์</t>
  </si>
  <si>
    <t>รัตนจินดา</t>
  </si>
  <si>
    <t>นายผดุงเกียรติ</t>
  </si>
  <si>
    <t>สืบสังข์</t>
  </si>
  <si>
    <t>คงดี</t>
  </si>
  <si>
    <t xml:space="preserve">                                                            ประเภทวิชา อุตสาหกรรม       สาขางานเครื่องมือกล</t>
  </si>
  <si>
    <t>รหัส.....................................................วิชา.........................................................................ระดับชั้น ปวส.1  เครื่องมือกล</t>
  </si>
  <si>
    <t xml:space="preserve">                    รหัส..................................วิชา..............................................................................ระดับชั้น ปวส.1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</si>
</sst>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1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2"/>
    </font>
    <font>
      <b/>
      <sz val="13.5"/>
      <name val="Angsana New"/>
      <family val="1"/>
    </font>
    <font>
      <b/>
      <sz val="13.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0" xfId="0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2" xfId="0" applyFont="1" applyBorder="1" applyAlignment="1">
      <alignment horizontal="center" vertical="top" wrapText="1"/>
    </xf>
    <xf numFmtId="0" fontId="0" fillId="6" borderId="10" xfId="0" applyFont="1" applyFill="1" applyBorder="1" applyAlignment="1">
      <alignment horizontal="center" textRotation="90"/>
    </xf>
    <xf numFmtId="0" fontId="0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12" fillId="6" borderId="0" xfId="0" applyFont="1" applyFill="1" applyBorder="1" applyAlignment="1">
      <alignment horizontal="left"/>
    </xf>
    <xf numFmtId="0" fontId="12" fillId="6" borderId="0" xfId="0" applyFont="1" applyFill="1" applyAlignment="1">
      <alignment horizontal="left"/>
    </xf>
    <xf numFmtId="0" fontId="0" fillId="5" borderId="0" xfId="0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5" borderId="10" xfId="0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2" xfId="0" applyFont="1" applyFill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11" fillId="38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17008655"/>
        <c:axId val="18860168"/>
      </c:lineChart>
      <c:catAx>
        <c:axId val="170086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860168"/>
        <c:crosses val="autoZero"/>
        <c:auto val="0"/>
        <c:lblOffset val="100"/>
        <c:tickLblSkip val="1"/>
        <c:noMultiLvlLbl val="0"/>
      </c:catAx>
      <c:valAx>
        <c:axId val="1886016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00865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</xdr:row>
      <xdr:rowOff>19050</xdr:rowOff>
    </xdr:from>
    <xdr:to>
      <xdr:col>2</xdr:col>
      <xdr:colOff>57150</xdr:colOff>
      <xdr:row>3</xdr:row>
      <xdr:rowOff>114300</xdr:rowOff>
    </xdr:to>
    <xdr:pic>
      <xdr:nvPicPr>
        <xdr:cNvPr id="1" name="Picture 30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95300"/>
          <a:ext cx="1266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0</xdr:row>
      <xdr:rowOff>0</xdr:rowOff>
    </xdr:from>
    <xdr:to>
      <xdr:col>9</xdr:col>
      <xdr:colOff>0</xdr:colOff>
      <xdr:row>3</xdr:row>
      <xdr:rowOff>228600</xdr:rowOff>
    </xdr:to>
    <xdr:grpSp>
      <xdr:nvGrpSpPr>
        <xdr:cNvPr id="1" name="Group 1"/>
        <xdr:cNvGrpSpPr>
          <a:grpSpLocks/>
        </xdr:cNvGrpSpPr>
      </xdr:nvGrpSpPr>
      <xdr:grpSpPr>
        <a:xfrm>
          <a:off x="5410200" y="0"/>
          <a:ext cx="1276350" cy="10287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1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2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1114425</xdr:colOff>
      <xdr:row>3</xdr:row>
      <xdr:rowOff>114300</xdr:rowOff>
    </xdr:from>
    <xdr:to>
      <xdr:col>2</xdr:col>
      <xdr:colOff>533400</xdr:colOff>
      <xdr:row>10</xdr:row>
      <xdr:rowOff>47625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0007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A2" sqref="A2:T2"/>
    </sheetView>
  </sheetViews>
  <sheetFormatPr defaultColWidth="9.140625" defaultRowHeight="12.75"/>
  <cols>
    <col min="1" max="1" width="4.57421875" style="0" bestFit="1" customWidth="1"/>
    <col min="2" max="2" width="19.421875" style="0" customWidth="1"/>
    <col min="3" max="3" width="15.7109375" style="0" customWidth="1"/>
    <col min="4" max="10" width="4.00390625" style="12" customWidth="1"/>
    <col min="11" max="13" width="4.00390625" style="113" customWidth="1"/>
    <col min="14" max="14" width="4.00390625" style="11" customWidth="1"/>
    <col min="15" max="15" width="4.00390625" style="116" customWidth="1"/>
    <col min="16" max="16" width="4.00390625" style="11" customWidth="1"/>
    <col min="17" max="17" width="4.00390625" style="116" customWidth="1"/>
    <col min="18" max="18" width="4.00390625" style="11" customWidth="1"/>
    <col min="19" max="19" width="4.00390625" style="50" customWidth="1"/>
    <col min="20" max="20" width="5.7109375" style="0" customWidth="1"/>
    <col min="22" max="25" width="16.7109375" style="0" customWidth="1"/>
  </cols>
  <sheetData>
    <row r="1" spans="1:20" s="49" customFormat="1" ht="16.5" customHeight="1">
      <c r="A1" s="127" t="s">
        <v>37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2" spans="1:20" s="49" customFormat="1" ht="21" customHeight="1">
      <c r="A2" s="126" t="s">
        <v>98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ht="90" customHeight="1">
      <c r="A3" s="133"/>
      <c r="B3" s="134"/>
      <c r="C3" s="135"/>
      <c r="D3" s="19" t="s">
        <v>72</v>
      </c>
      <c r="E3" s="19" t="s">
        <v>73</v>
      </c>
      <c r="F3" s="19" t="s">
        <v>74</v>
      </c>
      <c r="G3" s="19" t="s">
        <v>75</v>
      </c>
      <c r="H3" s="19" t="s">
        <v>76</v>
      </c>
      <c r="I3" s="19" t="s">
        <v>77</v>
      </c>
      <c r="J3" s="19" t="s">
        <v>78</v>
      </c>
      <c r="K3" s="107"/>
      <c r="L3" s="107"/>
      <c r="M3" s="107"/>
      <c r="N3" s="128" t="s">
        <v>26</v>
      </c>
      <c r="O3" s="132" t="s">
        <v>27</v>
      </c>
      <c r="P3" s="131" t="s">
        <v>28</v>
      </c>
      <c r="Q3" s="132" t="s">
        <v>29</v>
      </c>
      <c r="R3" s="128" t="s">
        <v>30</v>
      </c>
      <c r="S3" s="129" t="s">
        <v>10</v>
      </c>
      <c r="T3" s="130" t="s">
        <v>4</v>
      </c>
    </row>
    <row r="4" spans="1:20" ht="12.75">
      <c r="A4" s="136"/>
      <c r="B4" s="137"/>
      <c r="C4" s="138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108"/>
      <c r="L4" s="108"/>
      <c r="M4" s="108"/>
      <c r="N4" s="128"/>
      <c r="O4" s="132"/>
      <c r="P4" s="131"/>
      <c r="Q4" s="132"/>
      <c r="R4" s="128"/>
      <c r="S4" s="129"/>
      <c r="T4" s="130"/>
    </row>
    <row r="5" spans="1:25" s="119" customFormat="1" ht="18.75" customHeight="1">
      <c r="A5" s="118" t="s">
        <v>0</v>
      </c>
      <c r="B5" s="146" t="s">
        <v>2</v>
      </c>
      <c r="C5" s="146"/>
      <c r="D5" s="21">
        <v>10</v>
      </c>
      <c r="E5" s="21">
        <v>5</v>
      </c>
      <c r="F5" s="21">
        <v>5</v>
      </c>
      <c r="G5" s="21">
        <v>5</v>
      </c>
      <c r="H5" s="21">
        <v>5</v>
      </c>
      <c r="I5" s="21">
        <v>5</v>
      </c>
      <c r="J5" s="21">
        <v>5</v>
      </c>
      <c r="K5" s="21">
        <v>10</v>
      </c>
      <c r="L5" s="21">
        <v>10</v>
      </c>
      <c r="M5" s="21">
        <v>10</v>
      </c>
      <c r="N5" s="21">
        <f>SUM(D5:M5)</f>
        <v>70</v>
      </c>
      <c r="O5" s="21">
        <v>10</v>
      </c>
      <c r="P5" s="21">
        <f>SUM(N5:O5)</f>
        <v>80</v>
      </c>
      <c r="Q5" s="21">
        <v>20</v>
      </c>
      <c r="R5" s="21">
        <f>SUM(P5:Q5)</f>
        <v>100</v>
      </c>
      <c r="S5" s="22"/>
      <c r="T5" s="21"/>
      <c r="V5" s="120" t="s">
        <v>5</v>
      </c>
      <c r="W5" s="120">
        <v>80</v>
      </c>
      <c r="X5" s="120" t="s">
        <v>6</v>
      </c>
      <c r="Y5" s="120">
        <v>4</v>
      </c>
    </row>
    <row r="6" spans="1:25" s="15" customFormat="1" ht="21.75" customHeight="1">
      <c r="A6" s="17">
        <v>1</v>
      </c>
      <c r="B6" s="124" t="s">
        <v>91</v>
      </c>
      <c r="C6" s="125" t="s">
        <v>92</v>
      </c>
      <c r="D6" s="175"/>
      <c r="E6" s="175"/>
      <c r="F6" s="20"/>
      <c r="G6" s="20"/>
      <c r="H6" s="20"/>
      <c r="I6" s="20"/>
      <c r="J6" s="20"/>
      <c r="K6" s="109"/>
      <c r="L6" s="109"/>
      <c r="M6" s="109"/>
      <c r="N6" s="21">
        <f>SUM(D6:M6)</f>
        <v>0</v>
      </c>
      <c r="O6" s="110"/>
      <c r="P6" s="21">
        <f>SUM(N6:O6)</f>
        <v>0</v>
      </c>
      <c r="Q6" s="110"/>
      <c r="R6" s="22">
        <f>SUM(P6:Q6)</f>
        <v>0</v>
      </c>
      <c r="S6" s="22" t="str">
        <f>IF(R6&lt;$W$12,"0",IF(R6&lt;$W$11,"1",IF(R6&lt;$W$10,"1.5",IF(R6&lt;$W$9,"2",IF(R6&lt;$W$8,"2.5",IF(R6&lt;$W$7,"3",IF(R6&lt;$W$6,"3.5","4")))))))</f>
        <v>0</v>
      </c>
      <c r="T6" s="20"/>
      <c r="V6" s="24" t="s">
        <v>7</v>
      </c>
      <c r="W6" s="25">
        <v>80</v>
      </c>
      <c r="X6" s="24" t="s">
        <v>6</v>
      </c>
      <c r="Y6" s="26">
        <v>3.5</v>
      </c>
    </row>
    <row r="7" spans="1:25" s="15" customFormat="1" ht="21.75" customHeight="1">
      <c r="A7" s="17">
        <v>2</v>
      </c>
      <c r="B7" s="124" t="s">
        <v>89</v>
      </c>
      <c r="C7" s="125" t="s">
        <v>93</v>
      </c>
      <c r="D7" s="175"/>
      <c r="E7" s="175"/>
      <c r="F7" s="20"/>
      <c r="G7" s="20"/>
      <c r="H7" s="20"/>
      <c r="I7" s="20"/>
      <c r="J7" s="20"/>
      <c r="K7" s="109"/>
      <c r="L7" s="109"/>
      <c r="M7" s="109"/>
      <c r="N7" s="21">
        <f>SUM(D7:M7)</f>
        <v>0</v>
      </c>
      <c r="O7" s="110"/>
      <c r="P7" s="21">
        <f>SUM(N7:O7)</f>
        <v>0</v>
      </c>
      <c r="Q7" s="110"/>
      <c r="R7" s="22">
        <f>SUM(P7:Q7)</f>
        <v>0</v>
      </c>
      <c r="S7" s="22" t="str">
        <f>IF(R7&lt;$W$12,"0",IF(R7&lt;$W$11,"1",IF(R7&lt;$W$10,"1.5",IF(R7&lt;$W$9,"2",IF(R7&lt;$W$8,"2.5",IF(R7&lt;$W$7,"3",IF(R7&lt;$W$6,"3.5","4")))))))</f>
        <v>0</v>
      </c>
      <c r="T7" s="20"/>
      <c r="V7" s="24" t="s">
        <v>7</v>
      </c>
      <c r="W7" s="25">
        <v>75</v>
      </c>
      <c r="X7" s="24" t="s">
        <v>6</v>
      </c>
      <c r="Y7" s="26">
        <v>3</v>
      </c>
    </row>
    <row r="8" spans="1:25" s="15" customFormat="1" ht="21.75" customHeight="1">
      <c r="A8" s="17">
        <v>3</v>
      </c>
      <c r="B8" s="124" t="s">
        <v>94</v>
      </c>
      <c r="C8" s="125" t="s">
        <v>95</v>
      </c>
      <c r="D8" s="175"/>
      <c r="E8" s="175"/>
      <c r="F8" s="20"/>
      <c r="G8" s="20"/>
      <c r="H8" s="20"/>
      <c r="I8" s="20"/>
      <c r="J8" s="20"/>
      <c r="K8" s="109"/>
      <c r="L8" s="109"/>
      <c r="M8" s="109"/>
      <c r="N8" s="21">
        <f>SUM(D8:M8)</f>
        <v>0</v>
      </c>
      <c r="O8" s="110"/>
      <c r="P8" s="21">
        <f>SUM(N8:O8)</f>
        <v>0</v>
      </c>
      <c r="Q8" s="110"/>
      <c r="R8" s="22">
        <f>SUM(P8:Q8)</f>
        <v>0</v>
      </c>
      <c r="S8" s="22" t="str">
        <f>IF(R8&lt;$W$12,"0",IF(R8&lt;$W$11,"1",IF(R8&lt;$W$10,"1.5",IF(R8&lt;$W$9,"2",IF(R8&lt;$W$8,"2.5",IF(R8&lt;$W$7,"3",IF(R8&lt;$W$6,"3.5","4")))))))</f>
        <v>0</v>
      </c>
      <c r="T8" s="20"/>
      <c r="V8" s="24" t="s">
        <v>7</v>
      </c>
      <c r="W8" s="25">
        <v>70</v>
      </c>
      <c r="X8" s="24" t="s">
        <v>6</v>
      </c>
      <c r="Y8" s="26">
        <v>2.5</v>
      </c>
    </row>
    <row r="9" spans="1:25" s="15" customFormat="1" ht="21.75" customHeight="1">
      <c r="A9" s="17">
        <v>4</v>
      </c>
      <c r="B9" s="124" t="s">
        <v>90</v>
      </c>
      <c r="C9" s="125" t="s">
        <v>96</v>
      </c>
      <c r="D9" s="175"/>
      <c r="E9" s="175"/>
      <c r="F9" s="20"/>
      <c r="G9" s="20"/>
      <c r="H9" s="20"/>
      <c r="I9" s="20"/>
      <c r="J9" s="20"/>
      <c r="K9" s="109"/>
      <c r="L9" s="109"/>
      <c r="M9" s="109"/>
      <c r="N9" s="21">
        <f aca="true" t="shared" si="0" ref="N9:N27">SUM(D9:M9)</f>
        <v>0</v>
      </c>
      <c r="O9" s="110"/>
      <c r="P9" s="21">
        <f aca="true" t="shared" si="1" ref="P9:P27">SUM(N9:O9)</f>
        <v>0</v>
      </c>
      <c r="Q9" s="110"/>
      <c r="R9" s="22">
        <f aca="true" t="shared" si="2" ref="R9:R27">SUM(P9:Q9)</f>
        <v>0</v>
      </c>
      <c r="S9" s="22" t="str">
        <f aca="true" t="shared" si="3" ref="S9:S27">IF(R9&lt;$W$12,"0",IF(R9&lt;$W$11,"1",IF(R9&lt;$W$10,"1.5",IF(R9&lt;$W$9,"2",IF(R9&lt;$W$8,"2.5",IF(R9&lt;$W$7,"3",IF(R9&lt;$W$6,"3.5","4")))))))</f>
        <v>0</v>
      </c>
      <c r="T9" s="20"/>
      <c r="V9" s="24" t="s">
        <v>7</v>
      </c>
      <c r="W9" s="25">
        <v>65</v>
      </c>
      <c r="X9" s="24" t="s">
        <v>6</v>
      </c>
      <c r="Y9" s="26">
        <v>2</v>
      </c>
    </row>
    <row r="10" spans="1:25" s="15" customFormat="1" ht="21.75" customHeight="1">
      <c r="A10" s="17">
        <v>5</v>
      </c>
      <c r="B10" s="124"/>
      <c r="C10" s="125"/>
      <c r="D10" s="175"/>
      <c r="E10" s="175"/>
      <c r="F10" s="20"/>
      <c r="G10" s="20"/>
      <c r="H10" s="20"/>
      <c r="I10" s="20"/>
      <c r="J10" s="20"/>
      <c r="K10" s="109"/>
      <c r="L10" s="109"/>
      <c r="M10" s="109"/>
      <c r="N10" s="21">
        <f t="shared" si="0"/>
        <v>0</v>
      </c>
      <c r="O10" s="110"/>
      <c r="P10" s="21">
        <f t="shared" si="1"/>
        <v>0</v>
      </c>
      <c r="Q10" s="110"/>
      <c r="R10" s="22">
        <f t="shared" si="2"/>
        <v>0</v>
      </c>
      <c r="S10" s="22" t="str">
        <f t="shared" si="3"/>
        <v>0</v>
      </c>
      <c r="T10" s="20"/>
      <c r="V10" s="24" t="s">
        <v>7</v>
      </c>
      <c r="W10" s="25">
        <v>60</v>
      </c>
      <c r="X10" s="24" t="s">
        <v>6</v>
      </c>
      <c r="Y10" s="26">
        <v>1.5</v>
      </c>
    </row>
    <row r="11" spans="1:25" s="15" customFormat="1" ht="21.75" customHeight="1">
      <c r="A11" s="17">
        <v>6</v>
      </c>
      <c r="B11" s="124"/>
      <c r="C11" s="125"/>
      <c r="D11" s="175"/>
      <c r="E11" s="175"/>
      <c r="F11" s="20"/>
      <c r="G11" s="20"/>
      <c r="H11" s="20"/>
      <c r="I11" s="20"/>
      <c r="J11" s="20"/>
      <c r="K11" s="109"/>
      <c r="L11" s="109"/>
      <c r="M11" s="109"/>
      <c r="N11" s="21">
        <f t="shared" si="0"/>
        <v>0</v>
      </c>
      <c r="O11" s="110"/>
      <c r="P11" s="21">
        <f t="shared" si="1"/>
        <v>0</v>
      </c>
      <c r="Q11" s="110"/>
      <c r="R11" s="22">
        <f t="shared" si="2"/>
        <v>0</v>
      </c>
      <c r="S11" s="22" t="str">
        <f t="shared" si="3"/>
        <v>0</v>
      </c>
      <c r="T11" s="20"/>
      <c r="V11" s="24" t="s">
        <v>7</v>
      </c>
      <c r="W11" s="25">
        <v>55</v>
      </c>
      <c r="X11" s="24" t="s">
        <v>6</v>
      </c>
      <c r="Y11" s="26">
        <v>1</v>
      </c>
    </row>
    <row r="12" spans="1:25" s="15" customFormat="1" ht="21.75" customHeight="1">
      <c r="A12" s="17">
        <v>7</v>
      </c>
      <c r="B12" s="124"/>
      <c r="C12" s="125"/>
      <c r="D12" s="20"/>
      <c r="E12" s="20"/>
      <c r="F12" s="20"/>
      <c r="G12" s="20"/>
      <c r="H12" s="20"/>
      <c r="I12" s="20"/>
      <c r="J12" s="20"/>
      <c r="K12" s="109"/>
      <c r="L12" s="109"/>
      <c r="M12" s="109"/>
      <c r="N12" s="21">
        <f t="shared" si="0"/>
        <v>0</v>
      </c>
      <c r="O12" s="110"/>
      <c r="P12" s="21">
        <f t="shared" si="1"/>
        <v>0</v>
      </c>
      <c r="Q12" s="110"/>
      <c r="R12" s="22">
        <f t="shared" si="2"/>
        <v>0</v>
      </c>
      <c r="S12" s="22" t="str">
        <f t="shared" si="3"/>
        <v>0</v>
      </c>
      <c r="T12" s="20"/>
      <c r="V12" s="24" t="s">
        <v>8</v>
      </c>
      <c r="W12" s="25">
        <v>50</v>
      </c>
      <c r="X12" s="24" t="s">
        <v>6</v>
      </c>
      <c r="Y12" s="26">
        <v>0</v>
      </c>
    </row>
    <row r="13" spans="1:20" s="15" customFormat="1" ht="21.75" customHeight="1">
      <c r="A13" s="17">
        <v>8</v>
      </c>
      <c r="B13" s="124"/>
      <c r="C13" s="125"/>
      <c r="D13" s="20"/>
      <c r="E13" s="20"/>
      <c r="F13" s="20"/>
      <c r="G13" s="20"/>
      <c r="H13" s="20"/>
      <c r="I13" s="20"/>
      <c r="J13" s="20"/>
      <c r="K13" s="109"/>
      <c r="L13" s="109"/>
      <c r="M13" s="109"/>
      <c r="N13" s="21">
        <f t="shared" si="0"/>
        <v>0</v>
      </c>
      <c r="O13" s="110"/>
      <c r="P13" s="21">
        <f t="shared" si="1"/>
        <v>0</v>
      </c>
      <c r="Q13" s="110"/>
      <c r="R13" s="22">
        <f t="shared" si="2"/>
        <v>0</v>
      </c>
      <c r="S13" s="22" t="str">
        <f t="shared" si="3"/>
        <v>0</v>
      </c>
      <c r="T13" s="20"/>
    </row>
    <row r="14" spans="1:20" s="15" customFormat="1" ht="21.75" customHeight="1">
      <c r="A14" s="17">
        <v>9</v>
      </c>
      <c r="B14" s="124"/>
      <c r="C14" s="125"/>
      <c r="D14" s="20"/>
      <c r="E14" s="20"/>
      <c r="F14" s="20"/>
      <c r="G14" s="20"/>
      <c r="H14" s="20"/>
      <c r="I14" s="20"/>
      <c r="J14" s="20"/>
      <c r="K14" s="109"/>
      <c r="L14" s="109"/>
      <c r="M14" s="109"/>
      <c r="N14" s="21">
        <f t="shared" si="0"/>
        <v>0</v>
      </c>
      <c r="O14" s="110"/>
      <c r="P14" s="21">
        <f t="shared" si="1"/>
        <v>0</v>
      </c>
      <c r="Q14" s="110"/>
      <c r="R14" s="22">
        <f t="shared" si="2"/>
        <v>0</v>
      </c>
      <c r="S14" s="22" t="str">
        <f t="shared" si="3"/>
        <v>0</v>
      </c>
      <c r="T14" s="20"/>
    </row>
    <row r="15" spans="1:25" s="15" customFormat="1" ht="21.75" customHeight="1">
      <c r="A15" s="17">
        <v>10</v>
      </c>
      <c r="B15" s="124"/>
      <c r="C15" s="125"/>
      <c r="D15" s="20"/>
      <c r="E15" s="20"/>
      <c r="F15" s="20"/>
      <c r="G15" s="20"/>
      <c r="H15" s="20"/>
      <c r="I15" s="20"/>
      <c r="J15" s="20"/>
      <c r="K15" s="109"/>
      <c r="L15" s="109"/>
      <c r="M15" s="109"/>
      <c r="N15" s="21">
        <f t="shared" si="0"/>
        <v>0</v>
      </c>
      <c r="O15" s="110"/>
      <c r="P15" s="21">
        <f t="shared" si="1"/>
        <v>0</v>
      </c>
      <c r="Q15" s="110"/>
      <c r="R15" s="22">
        <f t="shared" si="2"/>
        <v>0</v>
      </c>
      <c r="S15" s="22" t="str">
        <f t="shared" si="3"/>
        <v>0</v>
      </c>
      <c r="T15" s="20"/>
      <c r="V15" s="141" t="s">
        <v>14</v>
      </c>
      <c r="W15" s="142"/>
      <c r="X15" s="142"/>
      <c r="Y15" s="143"/>
    </row>
    <row r="16" spans="1:25" s="15" customFormat="1" ht="21.75" customHeight="1">
      <c r="A16" s="17">
        <v>11</v>
      </c>
      <c r="B16" s="124"/>
      <c r="C16" s="125"/>
      <c r="D16" s="20"/>
      <c r="E16" s="20"/>
      <c r="F16" s="20"/>
      <c r="G16" s="20"/>
      <c r="H16" s="20"/>
      <c r="I16" s="20"/>
      <c r="J16" s="20"/>
      <c r="K16" s="109"/>
      <c r="L16" s="109"/>
      <c r="M16" s="109"/>
      <c r="N16" s="21">
        <f t="shared" si="0"/>
        <v>0</v>
      </c>
      <c r="O16" s="110"/>
      <c r="P16" s="21">
        <f t="shared" si="1"/>
        <v>0</v>
      </c>
      <c r="Q16" s="110"/>
      <c r="R16" s="22">
        <f t="shared" si="2"/>
        <v>0</v>
      </c>
      <c r="S16" s="22" t="str">
        <f t="shared" si="3"/>
        <v>0</v>
      </c>
      <c r="T16" s="20"/>
      <c r="V16" s="23" t="s">
        <v>10</v>
      </c>
      <c r="W16" s="23" t="s">
        <v>11</v>
      </c>
      <c r="X16" s="23" t="s">
        <v>12</v>
      </c>
      <c r="Y16" s="23" t="s">
        <v>13</v>
      </c>
    </row>
    <row r="17" spans="1:25" s="15" customFormat="1" ht="21.75" customHeight="1">
      <c r="A17" s="17">
        <v>12</v>
      </c>
      <c r="B17" s="124"/>
      <c r="C17" s="125"/>
      <c r="D17" s="20"/>
      <c r="E17" s="20"/>
      <c r="F17" s="20"/>
      <c r="G17" s="20"/>
      <c r="H17" s="20"/>
      <c r="I17" s="20"/>
      <c r="J17" s="20"/>
      <c r="K17" s="109"/>
      <c r="L17" s="109"/>
      <c r="M17" s="109"/>
      <c r="N17" s="21">
        <f t="shared" si="0"/>
        <v>0</v>
      </c>
      <c r="O17" s="110"/>
      <c r="P17" s="21">
        <f t="shared" si="1"/>
        <v>0</v>
      </c>
      <c r="Q17" s="110"/>
      <c r="R17" s="22">
        <f t="shared" si="2"/>
        <v>0</v>
      </c>
      <c r="S17" s="22" t="str">
        <f t="shared" si="3"/>
        <v>0</v>
      </c>
      <c r="T17" s="20"/>
      <c r="V17" s="27">
        <v>4</v>
      </c>
      <c r="W17" s="28" t="s">
        <v>17</v>
      </c>
      <c r="X17" s="23">
        <f>COUNTIF(S6:S27,4)</f>
        <v>0</v>
      </c>
      <c r="Y17" s="30">
        <f>SUM((X17*100)/25)</f>
        <v>0</v>
      </c>
    </row>
    <row r="18" spans="1:25" s="15" customFormat="1" ht="21.75" customHeight="1">
      <c r="A18" s="17">
        <v>13</v>
      </c>
      <c r="B18" s="124"/>
      <c r="C18" s="125"/>
      <c r="D18" s="20"/>
      <c r="E18" s="20"/>
      <c r="F18" s="20"/>
      <c r="G18" s="20"/>
      <c r="H18" s="99"/>
      <c r="I18" s="99"/>
      <c r="J18" s="20"/>
      <c r="K18" s="109"/>
      <c r="L18" s="109"/>
      <c r="M18" s="109"/>
      <c r="N18" s="21">
        <f t="shared" si="0"/>
        <v>0</v>
      </c>
      <c r="O18" s="110">
        <v>2</v>
      </c>
      <c r="P18" s="21">
        <f t="shared" si="1"/>
        <v>2</v>
      </c>
      <c r="Q18" s="110"/>
      <c r="R18" s="22">
        <f>SUM(P18:Q18)</f>
        <v>2</v>
      </c>
      <c r="S18" s="22" t="str">
        <f t="shared" si="3"/>
        <v>0</v>
      </c>
      <c r="T18" s="20"/>
      <c r="V18" s="27">
        <v>3.5</v>
      </c>
      <c r="W18" s="28" t="s">
        <v>18</v>
      </c>
      <c r="X18" s="23">
        <f>COUNTIF(S6:S27,3.5)</f>
        <v>0</v>
      </c>
      <c r="Y18" s="30">
        <f aca="true" t="shared" si="4" ref="Y18:Y26">SUM((X18*100)/25)</f>
        <v>0</v>
      </c>
    </row>
    <row r="19" spans="1:25" s="15" customFormat="1" ht="21.75" customHeight="1">
      <c r="A19" s="17">
        <v>14</v>
      </c>
      <c r="B19" s="124"/>
      <c r="C19" s="125"/>
      <c r="D19" s="20"/>
      <c r="E19" s="20"/>
      <c r="F19" s="20"/>
      <c r="G19" s="98"/>
      <c r="H19" s="20"/>
      <c r="I19" s="20"/>
      <c r="J19" s="20"/>
      <c r="K19" s="109"/>
      <c r="L19" s="109"/>
      <c r="M19" s="109"/>
      <c r="N19" s="21">
        <f t="shared" si="0"/>
        <v>0</v>
      </c>
      <c r="O19" s="110"/>
      <c r="P19" s="21">
        <f t="shared" si="1"/>
        <v>0</v>
      </c>
      <c r="Q19" s="110"/>
      <c r="R19" s="22">
        <f t="shared" si="2"/>
        <v>0</v>
      </c>
      <c r="S19" s="22" t="str">
        <f t="shared" si="3"/>
        <v>0</v>
      </c>
      <c r="T19" s="20"/>
      <c r="V19" s="27">
        <v>3</v>
      </c>
      <c r="W19" s="28" t="s">
        <v>19</v>
      </c>
      <c r="X19" s="23">
        <f>COUNTIF(S6:S27,3)</f>
        <v>0</v>
      </c>
      <c r="Y19" s="30">
        <f t="shared" si="4"/>
        <v>0</v>
      </c>
    </row>
    <row r="20" spans="1:25" s="15" customFormat="1" ht="21.75" customHeight="1">
      <c r="A20" s="17">
        <v>15</v>
      </c>
      <c r="B20" s="124"/>
      <c r="C20" s="125"/>
      <c r="D20" s="20"/>
      <c r="E20" s="20"/>
      <c r="F20" s="20"/>
      <c r="G20" s="20"/>
      <c r="H20" s="20"/>
      <c r="I20" s="20"/>
      <c r="J20" s="20"/>
      <c r="K20" s="109"/>
      <c r="L20" s="109"/>
      <c r="M20" s="109"/>
      <c r="N20" s="21">
        <f t="shared" si="0"/>
        <v>0</v>
      </c>
      <c r="O20" s="110"/>
      <c r="P20" s="21">
        <f t="shared" si="1"/>
        <v>0</v>
      </c>
      <c r="Q20" s="110"/>
      <c r="R20" s="22">
        <f t="shared" si="2"/>
        <v>0</v>
      </c>
      <c r="S20" s="22" t="str">
        <f t="shared" si="3"/>
        <v>0</v>
      </c>
      <c r="T20" s="20"/>
      <c r="V20" s="27">
        <v>2.5</v>
      </c>
      <c r="W20" s="28" t="s">
        <v>20</v>
      </c>
      <c r="X20" s="23">
        <f>COUNTIF(S6:S27,2.5)</f>
        <v>0</v>
      </c>
      <c r="Y20" s="30">
        <f t="shared" si="4"/>
        <v>0</v>
      </c>
    </row>
    <row r="21" spans="1:25" s="15" customFormat="1" ht="21.75" customHeight="1">
      <c r="A21" s="17">
        <v>16</v>
      </c>
      <c r="B21" s="124"/>
      <c r="C21" s="125"/>
      <c r="D21" s="20"/>
      <c r="E21" s="20"/>
      <c r="F21" s="20"/>
      <c r="G21" s="20"/>
      <c r="H21" s="20"/>
      <c r="I21" s="20"/>
      <c r="J21" s="20"/>
      <c r="K21" s="109"/>
      <c r="L21" s="109"/>
      <c r="M21" s="109"/>
      <c r="N21" s="21">
        <f t="shared" si="0"/>
        <v>0</v>
      </c>
      <c r="O21" s="110"/>
      <c r="P21" s="21">
        <f t="shared" si="1"/>
        <v>0</v>
      </c>
      <c r="Q21" s="110"/>
      <c r="R21" s="22">
        <f t="shared" si="2"/>
        <v>0</v>
      </c>
      <c r="S21" s="22" t="str">
        <f t="shared" si="3"/>
        <v>0</v>
      </c>
      <c r="T21" s="20"/>
      <c r="V21" s="27">
        <v>2</v>
      </c>
      <c r="W21" s="28" t="s">
        <v>21</v>
      </c>
      <c r="X21" s="23">
        <f>COUNTIF(S6:S27,2)</f>
        <v>0</v>
      </c>
      <c r="Y21" s="30">
        <f t="shared" si="4"/>
        <v>0</v>
      </c>
    </row>
    <row r="22" spans="1:25" s="15" customFormat="1" ht="21.75" customHeight="1">
      <c r="A22" s="17">
        <v>17</v>
      </c>
      <c r="B22" s="124"/>
      <c r="C22" s="125"/>
      <c r="D22" s="20"/>
      <c r="E22" s="20"/>
      <c r="F22" s="20"/>
      <c r="G22" s="20"/>
      <c r="H22" s="20"/>
      <c r="I22" s="20"/>
      <c r="J22" s="20"/>
      <c r="K22" s="109"/>
      <c r="L22" s="109"/>
      <c r="M22" s="109"/>
      <c r="N22" s="21">
        <f t="shared" si="0"/>
        <v>0</v>
      </c>
      <c r="O22" s="110"/>
      <c r="P22" s="21">
        <f t="shared" si="1"/>
        <v>0</v>
      </c>
      <c r="Q22" s="110"/>
      <c r="R22" s="22">
        <f t="shared" si="2"/>
        <v>0</v>
      </c>
      <c r="S22" s="22" t="str">
        <f t="shared" si="3"/>
        <v>0</v>
      </c>
      <c r="T22" s="20"/>
      <c r="V22" s="27">
        <v>1.5</v>
      </c>
      <c r="W22" s="28" t="s">
        <v>22</v>
      </c>
      <c r="X22" s="23">
        <f>COUNTIF(S6:S27,1.5)</f>
        <v>0</v>
      </c>
      <c r="Y22" s="30">
        <f t="shared" si="4"/>
        <v>0</v>
      </c>
    </row>
    <row r="23" spans="1:25" s="15" customFormat="1" ht="21.75" customHeight="1">
      <c r="A23" s="17">
        <v>18</v>
      </c>
      <c r="B23" s="104"/>
      <c r="C23" s="105"/>
      <c r="D23" s="20"/>
      <c r="E23" s="20"/>
      <c r="F23" s="20"/>
      <c r="G23" s="20"/>
      <c r="H23" s="20"/>
      <c r="I23" s="20"/>
      <c r="J23" s="20"/>
      <c r="K23" s="109"/>
      <c r="L23" s="109"/>
      <c r="M23" s="109"/>
      <c r="N23" s="21">
        <f t="shared" si="0"/>
        <v>0</v>
      </c>
      <c r="O23" s="110"/>
      <c r="P23" s="21">
        <f t="shared" si="1"/>
        <v>0</v>
      </c>
      <c r="Q23" s="110"/>
      <c r="R23" s="22">
        <f t="shared" si="2"/>
        <v>0</v>
      </c>
      <c r="S23" s="22" t="str">
        <f t="shared" si="3"/>
        <v>0</v>
      </c>
      <c r="T23" s="20"/>
      <c r="V23" s="27">
        <v>1</v>
      </c>
      <c r="W23" s="28" t="s">
        <v>23</v>
      </c>
      <c r="X23" s="23">
        <f>COUNTIF(S6:S27,1)</f>
        <v>0</v>
      </c>
      <c r="Y23" s="30">
        <f t="shared" si="4"/>
        <v>0</v>
      </c>
    </row>
    <row r="24" spans="1:25" s="15" customFormat="1" ht="21.75" customHeight="1">
      <c r="A24" s="17">
        <v>19</v>
      </c>
      <c r="B24" s="101"/>
      <c r="C24" s="97"/>
      <c r="D24" s="20"/>
      <c r="E24" s="20"/>
      <c r="F24" s="20"/>
      <c r="G24" s="20"/>
      <c r="H24" s="20"/>
      <c r="I24" s="20"/>
      <c r="J24" s="20"/>
      <c r="K24" s="109"/>
      <c r="L24" s="109"/>
      <c r="M24" s="109"/>
      <c r="N24" s="21">
        <f t="shared" si="0"/>
        <v>0</v>
      </c>
      <c r="O24" s="110"/>
      <c r="P24" s="21">
        <f t="shared" si="1"/>
        <v>0</v>
      </c>
      <c r="Q24" s="110"/>
      <c r="R24" s="22">
        <f t="shared" si="2"/>
        <v>0</v>
      </c>
      <c r="S24" s="22" t="str">
        <f t="shared" si="3"/>
        <v>0</v>
      </c>
      <c r="T24" s="20"/>
      <c r="V24" s="27">
        <v>0</v>
      </c>
      <c r="W24" s="28" t="s">
        <v>24</v>
      </c>
      <c r="X24" s="23">
        <f>COUNTIF(S6:S27,0)</f>
        <v>22</v>
      </c>
      <c r="Y24" s="30">
        <f t="shared" si="4"/>
        <v>88</v>
      </c>
    </row>
    <row r="25" spans="1:25" s="15" customFormat="1" ht="21.75" customHeight="1">
      <c r="A25" s="17">
        <v>20</v>
      </c>
      <c r="B25" s="102"/>
      <c r="C25" s="103"/>
      <c r="D25" s="20"/>
      <c r="E25" s="20"/>
      <c r="F25" s="20"/>
      <c r="G25" s="20"/>
      <c r="H25" s="20"/>
      <c r="I25" s="20"/>
      <c r="J25" s="20"/>
      <c r="K25" s="109"/>
      <c r="L25" s="109"/>
      <c r="M25" s="109"/>
      <c r="N25" s="21">
        <f t="shared" si="0"/>
        <v>0</v>
      </c>
      <c r="O25" s="110"/>
      <c r="P25" s="21">
        <f t="shared" si="1"/>
        <v>0</v>
      </c>
      <c r="Q25" s="110"/>
      <c r="R25" s="22">
        <f t="shared" si="2"/>
        <v>0</v>
      </c>
      <c r="S25" s="22" t="str">
        <f t="shared" si="3"/>
        <v>0</v>
      </c>
      <c r="T25" s="20"/>
      <c r="V25" s="27" t="s">
        <v>16</v>
      </c>
      <c r="W25" s="28"/>
      <c r="X25" s="23">
        <f>COUNTIF(S6:S27,"ผ.")</f>
        <v>0</v>
      </c>
      <c r="Y25" s="30">
        <f t="shared" si="4"/>
        <v>0</v>
      </c>
    </row>
    <row r="26" spans="1:25" s="15" customFormat="1" ht="21.75" customHeight="1">
      <c r="A26" s="17">
        <v>21</v>
      </c>
      <c r="B26" s="96"/>
      <c r="C26" s="97"/>
      <c r="D26" s="20"/>
      <c r="E26" s="20"/>
      <c r="F26" s="20"/>
      <c r="G26" s="20"/>
      <c r="H26" s="20"/>
      <c r="I26" s="20"/>
      <c r="J26" s="20"/>
      <c r="K26" s="109"/>
      <c r="L26" s="109"/>
      <c r="M26" s="109"/>
      <c r="N26" s="21">
        <f t="shared" si="0"/>
        <v>0</v>
      </c>
      <c r="O26" s="110"/>
      <c r="P26" s="21">
        <f t="shared" si="1"/>
        <v>0</v>
      </c>
      <c r="Q26" s="110"/>
      <c r="R26" s="22">
        <f t="shared" si="2"/>
        <v>0</v>
      </c>
      <c r="S26" s="22" t="str">
        <f t="shared" si="3"/>
        <v>0</v>
      </c>
      <c r="T26" s="20"/>
      <c r="V26" s="27" t="s">
        <v>71</v>
      </c>
      <c r="W26" s="28"/>
      <c r="X26" s="23">
        <f>COUNTIF(S6:S27,"ขร.")</f>
        <v>0</v>
      </c>
      <c r="Y26" s="30">
        <f t="shared" si="4"/>
        <v>0</v>
      </c>
    </row>
    <row r="27" spans="1:25" s="15" customFormat="1" ht="21.75" customHeight="1">
      <c r="A27" s="17">
        <v>22</v>
      </c>
      <c r="B27" s="96"/>
      <c r="C27" s="97"/>
      <c r="D27" s="20"/>
      <c r="E27" s="20"/>
      <c r="F27" s="20"/>
      <c r="G27" s="20"/>
      <c r="H27" s="20"/>
      <c r="I27" s="20"/>
      <c r="J27" s="20"/>
      <c r="K27" s="109"/>
      <c r="L27" s="109"/>
      <c r="M27" s="109"/>
      <c r="N27" s="21">
        <f t="shared" si="0"/>
        <v>0</v>
      </c>
      <c r="O27" s="110"/>
      <c r="P27" s="21">
        <f t="shared" si="1"/>
        <v>0</v>
      </c>
      <c r="Q27" s="110"/>
      <c r="R27" s="22">
        <f t="shared" si="2"/>
        <v>0</v>
      </c>
      <c r="S27" s="22" t="str">
        <f t="shared" si="3"/>
        <v>0</v>
      </c>
      <c r="T27" s="20"/>
      <c r="V27" s="144" t="s">
        <v>36</v>
      </c>
      <c r="W27" s="145"/>
      <c r="X27" s="29">
        <f>SUM(X17:X26)</f>
        <v>22</v>
      </c>
      <c r="Y27" s="29" t="s">
        <v>31</v>
      </c>
    </row>
    <row r="28" spans="1:20" s="15" customFormat="1" ht="21.75" customHeight="1">
      <c r="A28" s="17">
        <v>23</v>
      </c>
      <c r="B28" s="96"/>
      <c r="C28" s="97"/>
      <c r="D28" s="20"/>
      <c r="E28" s="20"/>
      <c r="F28" s="20"/>
      <c r="G28" s="20"/>
      <c r="H28" s="20"/>
      <c r="I28" s="20"/>
      <c r="J28" s="20"/>
      <c r="K28" s="109"/>
      <c r="L28" s="109"/>
      <c r="M28" s="109"/>
      <c r="N28" s="21">
        <f>SUM(D28:M28)</f>
        <v>0</v>
      </c>
      <c r="O28" s="110"/>
      <c r="P28" s="21">
        <f>SUM(N28:O28)</f>
        <v>0</v>
      </c>
      <c r="Q28" s="110"/>
      <c r="R28" s="22">
        <f>SUM(P28:Q28)</f>
        <v>0</v>
      </c>
      <c r="S28" s="22" t="str">
        <f>IF(R28&lt;$W$12,"0",IF(R28&lt;$W$11,"1",IF(R28&lt;$W$10,"1.5",IF(R28&lt;$W$9,"2",IF(R28&lt;$W$8,"2.5",IF(R28&lt;$W$7,"3",IF(R28&lt;$W$6,"3.5","4")))))))</f>
        <v>0</v>
      </c>
      <c r="T28" s="20"/>
    </row>
    <row r="29" spans="1:20" s="15" customFormat="1" ht="21.75" customHeight="1">
      <c r="A29" s="17">
        <v>24</v>
      </c>
      <c r="B29" s="96"/>
      <c r="C29" s="97"/>
      <c r="D29" s="20"/>
      <c r="E29" s="20"/>
      <c r="F29" s="20"/>
      <c r="G29" s="20"/>
      <c r="H29" s="20"/>
      <c r="I29" s="20"/>
      <c r="J29" s="20"/>
      <c r="K29" s="109"/>
      <c r="L29" s="109"/>
      <c r="M29" s="109"/>
      <c r="N29" s="21">
        <f>SUM(D29:M29)</f>
        <v>0</v>
      </c>
      <c r="O29" s="110"/>
      <c r="P29" s="21">
        <f>SUM(N29:O29)</f>
        <v>0</v>
      </c>
      <c r="Q29" s="110"/>
      <c r="R29" s="22">
        <f>SUM(P29:Q29)</f>
        <v>0</v>
      </c>
      <c r="S29" s="22" t="str">
        <f>IF(R29&lt;$W$12,"0",IF(R29&lt;$W$11,"1",IF(R29&lt;$W$10,"1.5",IF(R29&lt;$W$9,"2",IF(R29&lt;$W$8,"2.5",IF(R29&lt;$W$7,"3",IF(R29&lt;$W$6,"3.5","4")))))))</f>
        <v>0</v>
      </c>
      <c r="T29" s="20"/>
    </row>
    <row r="30" spans="1:20" s="15" customFormat="1" ht="21.75" customHeight="1">
      <c r="A30" s="17">
        <v>25</v>
      </c>
      <c r="B30" s="96"/>
      <c r="C30" s="97"/>
      <c r="D30" s="20"/>
      <c r="E30" s="20"/>
      <c r="F30" s="20"/>
      <c r="G30" s="20"/>
      <c r="H30" s="20"/>
      <c r="I30" s="20"/>
      <c r="J30" s="20"/>
      <c r="K30" s="109"/>
      <c r="L30" s="109"/>
      <c r="M30" s="109"/>
      <c r="N30" s="21">
        <f>SUM(D30:M30)</f>
        <v>0</v>
      </c>
      <c r="O30" s="110"/>
      <c r="P30" s="21">
        <f>SUM(N30:O30)</f>
        <v>0</v>
      </c>
      <c r="Q30" s="110"/>
      <c r="R30" s="22">
        <f>SUM(P30:Q30)</f>
        <v>0</v>
      </c>
      <c r="S30" s="22" t="str">
        <f>IF(R30&lt;$W$12,"0",IF(R30&lt;$W$11,"1",IF(R30&lt;$W$10,"1.5",IF(R30&lt;$W$9,"2",IF(R30&lt;$W$8,"2.5",IF(R30&lt;$W$7,"3",IF(R30&lt;$W$6,"3.5","4")))))))</f>
        <v>0</v>
      </c>
      <c r="T30" s="20"/>
    </row>
    <row r="31" spans="1:20" s="15" customFormat="1" ht="21.75" customHeight="1">
      <c r="A31" s="17">
        <v>26</v>
      </c>
      <c r="B31" s="96"/>
      <c r="C31" s="97"/>
      <c r="D31" s="20"/>
      <c r="E31" s="20"/>
      <c r="F31" s="20"/>
      <c r="G31" s="20"/>
      <c r="H31" s="20"/>
      <c r="I31" s="20"/>
      <c r="J31" s="20"/>
      <c r="K31" s="109"/>
      <c r="L31" s="109"/>
      <c r="M31" s="109"/>
      <c r="N31" s="21">
        <f>SUM(D31:M31)</f>
        <v>0</v>
      </c>
      <c r="O31" s="110"/>
      <c r="P31" s="21">
        <f>SUM(N31:O31)</f>
        <v>0</v>
      </c>
      <c r="Q31" s="110"/>
      <c r="R31" s="22">
        <f>SUM(P31:Q31)</f>
        <v>0</v>
      </c>
      <c r="S31" s="22" t="str">
        <f>IF(R31&lt;$W$12,"0",IF(R31&lt;$W$11,"1",IF(R31&lt;$W$10,"1.5",IF(R31&lt;$W$9,"2",IF(R31&lt;$W$8,"2.5",IF(R31&lt;$W$7,"3",IF(R31&lt;$W$6,"3.5","4")))))))</f>
        <v>0</v>
      </c>
      <c r="T31" s="20"/>
    </row>
    <row r="32" spans="1:20" s="15" customFormat="1" ht="15.75" customHeight="1">
      <c r="A32"/>
      <c r="B32"/>
      <c r="C32"/>
      <c r="D32" s="12"/>
      <c r="E32" s="12"/>
      <c r="F32" s="12"/>
      <c r="G32" s="12"/>
      <c r="H32" s="12"/>
      <c r="I32" s="12"/>
      <c r="J32" s="12"/>
      <c r="K32" s="113"/>
      <c r="L32" s="113"/>
      <c r="M32" s="113"/>
      <c r="N32" s="11"/>
      <c r="O32" s="116"/>
      <c r="P32" s="11"/>
      <c r="Q32" s="116"/>
      <c r="R32" s="11"/>
      <c r="S32" s="50"/>
      <c r="T32"/>
    </row>
    <row r="33" spans="1:20" ht="19.5">
      <c r="A33" s="139" t="s">
        <v>40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</row>
    <row r="34" spans="1:20" s="31" customFormat="1" ht="18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14"/>
      <c r="L34" s="114"/>
      <c r="M34" s="114"/>
      <c r="N34" s="51"/>
      <c r="O34" s="111"/>
      <c r="P34" s="51"/>
      <c r="Q34" s="111"/>
      <c r="R34" s="51"/>
      <c r="S34" s="51"/>
      <c r="T34" s="51"/>
    </row>
    <row r="35" spans="1:20" s="31" customFormat="1" ht="18" customHeight="1">
      <c r="A35" s="140" t="s">
        <v>38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</row>
    <row r="36" spans="1:20" s="31" customFormat="1" ht="18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115"/>
      <c r="L36" s="115"/>
      <c r="M36" s="115"/>
      <c r="N36" s="52"/>
      <c r="O36" s="112"/>
      <c r="P36" s="52"/>
      <c r="Q36" s="112"/>
      <c r="R36" s="52"/>
      <c r="S36" s="52"/>
      <c r="T36" s="52"/>
    </row>
    <row r="37" spans="1:20" ht="19.5">
      <c r="A37" s="140" t="s">
        <v>39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</row>
    <row r="40" ht="12.75">
      <c r="G40" s="7"/>
    </row>
  </sheetData>
  <sheetProtection/>
  <mergeCells count="16">
    <mergeCell ref="A33:T33"/>
    <mergeCell ref="A35:T35"/>
    <mergeCell ref="A37:T37"/>
    <mergeCell ref="V15:Y15"/>
    <mergeCell ref="V27:W27"/>
    <mergeCell ref="B5:C5"/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75" zoomScaleNormal="75" zoomScalePageLayoutView="0" workbookViewId="0" topLeftCell="A1">
      <selection activeCell="K3" sqref="K3"/>
    </sheetView>
  </sheetViews>
  <sheetFormatPr defaultColWidth="9.140625" defaultRowHeight="12.75"/>
  <cols>
    <col min="1" max="1" width="5.7109375" style="0" customWidth="1"/>
    <col min="2" max="2" width="9.2812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50" t="s">
        <v>83</v>
      </c>
      <c r="B1" s="150"/>
      <c r="C1" s="150"/>
      <c r="D1" s="150"/>
      <c r="E1" s="150"/>
      <c r="F1" s="150"/>
      <c r="G1" s="150"/>
      <c r="H1" s="150"/>
      <c r="I1" s="150"/>
    </row>
    <row r="2" spans="1:9" ht="21">
      <c r="A2" s="150" t="s">
        <v>99</v>
      </c>
      <c r="B2" s="150"/>
      <c r="C2" s="150"/>
      <c r="D2" s="150"/>
      <c r="E2" s="150"/>
      <c r="F2" s="150"/>
      <c r="G2" s="150"/>
      <c r="H2" s="150"/>
      <c r="I2" s="150"/>
    </row>
    <row r="3" spans="1:9" ht="21">
      <c r="A3" s="151" t="s">
        <v>97</v>
      </c>
      <c r="B3" s="151"/>
      <c r="C3" s="151"/>
      <c r="D3" s="151"/>
      <c r="E3" s="151"/>
      <c r="F3" s="151"/>
      <c r="G3" s="151"/>
      <c r="H3" s="151"/>
      <c r="I3" s="151"/>
    </row>
    <row r="4" spans="1:9" ht="23.25">
      <c r="A4" s="4"/>
      <c r="B4" s="4"/>
      <c r="C4" s="4"/>
      <c r="D4" s="4"/>
      <c r="E4" s="4"/>
      <c r="F4" s="4"/>
      <c r="G4" s="4"/>
      <c r="H4" s="4"/>
      <c r="I4" s="4"/>
    </row>
    <row r="5" spans="1:9" ht="38.25">
      <c r="A5" s="1" t="s">
        <v>0</v>
      </c>
      <c r="B5" s="1" t="s">
        <v>1</v>
      </c>
      <c r="C5" s="149" t="s">
        <v>2</v>
      </c>
      <c r="D5" s="149"/>
      <c r="E5" s="117" t="s">
        <v>80</v>
      </c>
      <c r="F5" s="117" t="s">
        <v>81</v>
      </c>
      <c r="G5" s="2" t="s">
        <v>70</v>
      </c>
      <c r="H5" s="1" t="s">
        <v>3</v>
      </c>
      <c r="I5" s="1" t="s">
        <v>4</v>
      </c>
    </row>
    <row r="6" spans="1:14" ht="20.25" customHeight="1">
      <c r="A6" s="3">
        <v>1</v>
      </c>
      <c r="B6" s="176">
        <v>5011</v>
      </c>
      <c r="C6" s="122" t="str">
        <f>'EP 01'!B6</f>
        <v>นายจักรพงษ์</v>
      </c>
      <c r="D6" s="123" t="str">
        <f>'EP 01'!C6</f>
        <v>ศรีรักษ์</v>
      </c>
      <c r="E6" s="3">
        <f>'EP 01'!P6</f>
        <v>0</v>
      </c>
      <c r="F6" s="3">
        <f>'EP 01'!Q6</f>
        <v>0</v>
      </c>
      <c r="G6" s="3">
        <f>SUM(E6:F6)</f>
        <v>0</v>
      </c>
      <c r="H6" s="3" t="str">
        <f>IF(G6&lt;$L$13,"0",IF(G6&lt;$L$12,"1",IF(G6&lt;$L$11,"1.5",IF(G6&lt;$L$10,"2",IF(G6&lt;$L$9,"2.5",IF(G6&lt;$L$8,"3",IF(G6&lt;$L$7,"3.5","4")))))))</f>
        <v>0</v>
      </c>
      <c r="I6" s="3"/>
      <c r="K6" s="8" t="s">
        <v>5</v>
      </c>
      <c r="L6" s="25">
        <v>80</v>
      </c>
      <c r="M6" s="9" t="s">
        <v>6</v>
      </c>
      <c r="N6" s="10">
        <v>4</v>
      </c>
    </row>
    <row r="7" spans="1:14" ht="20.25" customHeight="1">
      <c r="A7" s="3">
        <v>2</v>
      </c>
      <c r="B7" s="176">
        <v>5012</v>
      </c>
      <c r="C7" s="122" t="str">
        <f>'EP 01'!B7</f>
        <v>นายธนพล</v>
      </c>
      <c r="D7" s="123" t="str">
        <f>'EP 01'!C7</f>
        <v>รัตนจินดา</v>
      </c>
      <c r="E7" s="3">
        <f>'EP 01'!P7</f>
        <v>0</v>
      </c>
      <c r="F7" s="3">
        <f>'EP 01'!Q7</f>
        <v>0</v>
      </c>
      <c r="G7" s="3">
        <f>SUM(E7:F7)</f>
        <v>0</v>
      </c>
      <c r="H7" s="3" t="str">
        <f>IF(G7&lt;$L$13,"0",IF(G7&lt;$L$12,"1",IF(G7&lt;$L$11,"1.5",IF(G7&lt;$L$10,"2",IF(G7&lt;$L$9,"2.5",IF(G7&lt;$L$8,"3",IF(G7&lt;$L$7,"3.5","4")))))))</f>
        <v>0</v>
      </c>
      <c r="I7" s="3"/>
      <c r="K7" s="8" t="s">
        <v>7</v>
      </c>
      <c r="L7" s="25">
        <v>80</v>
      </c>
      <c r="M7" s="9" t="s">
        <v>6</v>
      </c>
      <c r="N7" s="10">
        <v>3.5</v>
      </c>
    </row>
    <row r="8" spans="1:14" ht="20.25" customHeight="1">
      <c r="A8" s="3">
        <v>3</v>
      </c>
      <c r="B8" s="176">
        <v>5013</v>
      </c>
      <c r="C8" s="122" t="str">
        <f>'EP 01'!B8</f>
        <v>นายผดุงเกียรติ</v>
      </c>
      <c r="D8" s="123" t="str">
        <f>'EP 01'!C8</f>
        <v>สืบสังข์</v>
      </c>
      <c r="E8" s="3">
        <f>'EP 01'!P8</f>
        <v>0</v>
      </c>
      <c r="F8" s="3">
        <f>'EP 01'!Q8</f>
        <v>0</v>
      </c>
      <c r="G8" s="3">
        <f>SUM(E8:F8)</f>
        <v>0</v>
      </c>
      <c r="H8" s="3" t="str">
        <f>IF(G8&lt;$L$13,"0",IF(G8&lt;$L$12,"1",IF(G8&lt;$L$11,"1.5",IF(G8&lt;$L$10,"2",IF(G8&lt;$L$9,"2.5",IF(G8&lt;$L$8,"3",IF(G8&lt;$L$7,"3.5","4")))))))</f>
        <v>0</v>
      </c>
      <c r="I8" s="3"/>
      <c r="K8" s="8" t="s">
        <v>7</v>
      </c>
      <c r="L8" s="25">
        <v>75</v>
      </c>
      <c r="M8" s="9" t="s">
        <v>6</v>
      </c>
      <c r="N8" s="10">
        <v>3</v>
      </c>
    </row>
    <row r="9" spans="1:14" ht="20.25" customHeight="1">
      <c r="A9" s="3">
        <v>4</v>
      </c>
      <c r="B9" s="176">
        <v>5014</v>
      </c>
      <c r="C9" s="122" t="str">
        <f>'EP 01'!B9</f>
        <v>นายอภิสิทธิ์</v>
      </c>
      <c r="D9" s="123" t="str">
        <f>'EP 01'!C9</f>
        <v>คงดี</v>
      </c>
      <c r="E9" s="3">
        <f>'EP 01'!P9</f>
        <v>0</v>
      </c>
      <c r="F9" s="3">
        <f>'EP 01'!Q9</f>
        <v>0</v>
      </c>
      <c r="G9" s="3">
        <f aca="true" t="shared" si="0" ref="G9:G18">SUM(E9:F9)</f>
        <v>0</v>
      </c>
      <c r="H9" s="3" t="str">
        <f aca="true" t="shared" si="1" ref="H9:H18">IF(G9&lt;$L$13,"0",IF(G9&lt;$L$12,"1",IF(G9&lt;$L$11,"1.5",IF(G9&lt;$L$10,"2",IF(G9&lt;$L$9,"2.5",IF(G9&lt;$L$8,"3",IF(G9&lt;$L$7,"3.5","4")))))))</f>
        <v>0</v>
      </c>
      <c r="I9" s="3"/>
      <c r="K9" s="8" t="s">
        <v>7</v>
      </c>
      <c r="L9" s="25">
        <v>70</v>
      </c>
      <c r="M9" s="9" t="s">
        <v>6</v>
      </c>
      <c r="N9" s="10">
        <v>2.5</v>
      </c>
    </row>
    <row r="10" spans="1:14" ht="20.25" customHeight="1">
      <c r="A10" s="3">
        <v>5</v>
      </c>
      <c r="B10" s="121"/>
      <c r="C10" s="122">
        <f>'EP 01'!B10</f>
        <v>0</v>
      </c>
      <c r="D10" s="123">
        <f>'EP 01'!C10</f>
        <v>0</v>
      </c>
      <c r="E10" s="3">
        <f>'EP 01'!P10</f>
        <v>0</v>
      </c>
      <c r="F10" s="3">
        <f>'EP 01'!Q10</f>
        <v>0</v>
      </c>
      <c r="G10" s="3">
        <f t="shared" si="0"/>
        <v>0</v>
      </c>
      <c r="H10" s="3" t="str">
        <f t="shared" si="1"/>
        <v>0</v>
      </c>
      <c r="I10" s="3"/>
      <c r="K10" s="8" t="s">
        <v>7</v>
      </c>
      <c r="L10" s="25">
        <v>65</v>
      </c>
      <c r="M10" s="9" t="s">
        <v>6</v>
      </c>
      <c r="N10" s="10">
        <v>2</v>
      </c>
    </row>
    <row r="11" spans="1:14" ht="20.25" customHeight="1">
      <c r="A11" s="3">
        <v>6</v>
      </c>
      <c r="B11" s="121"/>
      <c r="C11" s="122">
        <f>'EP 01'!B11</f>
        <v>0</v>
      </c>
      <c r="D11" s="123">
        <f>'EP 01'!C11</f>
        <v>0</v>
      </c>
      <c r="E11" s="3">
        <f>'EP 01'!P11</f>
        <v>0</v>
      </c>
      <c r="F11" s="3">
        <f>'EP 01'!Q11</f>
        <v>0</v>
      </c>
      <c r="G11" s="3">
        <f t="shared" si="0"/>
        <v>0</v>
      </c>
      <c r="H11" s="3" t="str">
        <f t="shared" si="1"/>
        <v>0</v>
      </c>
      <c r="I11" s="3"/>
      <c r="K11" s="8" t="s">
        <v>7</v>
      </c>
      <c r="L11" s="25">
        <v>60</v>
      </c>
      <c r="M11" s="9" t="s">
        <v>6</v>
      </c>
      <c r="N11" s="10">
        <v>1.5</v>
      </c>
    </row>
    <row r="12" spans="1:14" ht="20.25" customHeight="1">
      <c r="A12" s="3">
        <v>7</v>
      </c>
      <c r="B12" s="121"/>
      <c r="C12" s="122">
        <f>'EP 01'!B12</f>
        <v>0</v>
      </c>
      <c r="D12" s="123">
        <f>'EP 01'!C12</f>
        <v>0</v>
      </c>
      <c r="E12" s="3">
        <f>'EP 01'!P12</f>
        <v>0</v>
      </c>
      <c r="F12" s="3">
        <f>'EP 01'!Q12</f>
        <v>0</v>
      </c>
      <c r="G12" s="3">
        <f t="shared" si="0"/>
        <v>0</v>
      </c>
      <c r="H12" s="3" t="str">
        <f t="shared" si="1"/>
        <v>0</v>
      </c>
      <c r="I12" s="3"/>
      <c r="K12" s="8" t="s">
        <v>7</v>
      </c>
      <c r="L12" s="25">
        <v>55</v>
      </c>
      <c r="M12" s="9" t="s">
        <v>6</v>
      </c>
      <c r="N12" s="10">
        <v>1</v>
      </c>
    </row>
    <row r="13" spans="1:14" ht="20.25" customHeight="1">
      <c r="A13" s="3">
        <v>8</v>
      </c>
      <c r="B13" s="121"/>
      <c r="C13" s="122">
        <f>'EP 01'!B13</f>
        <v>0</v>
      </c>
      <c r="D13" s="123">
        <f>'EP 01'!C13</f>
        <v>0</v>
      </c>
      <c r="E13" s="3">
        <f>'EP 01'!P13</f>
        <v>0</v>
      </c>
      <c r="F13" s="3">
        <f>'EP 01'!Q13</f>
        <v>0</v>
      </c>
      <c r="G13" s="3">
        <f t="shared" si="0"/>
        <v>0</v>
      </c>
      <c r="H13" s="3" t="str">
        <f t="shared" si="1"/>
        <v>0</v>
      </c>
      <c r="I13" s="3"/>
      <c r="K13" s="8" t="s">
        <v>8</v>
      </c>
      <c r="L13" s="25">
        <v>50</v>
      </c>
      <c r="M13" s="9" t="s">
        <v>6</v>
      </c>
      <c r="N13" s="10">
        <v>0</v>
      </c>
    </row>
    <row r="14" spans="1:9" ht="20.25" customHeight="1">
      <c r="A14" s="3">
        <v>9</v>
      </c>
      <c r="B14" s="121"/>
      <c r="C14" s="122">
        <f>'EP 01'!B14</f>
        <v>0</v>
      </c>
      <c r="D14" s="123">
        <f>'EP 01'!C14</f>
        <v>0</v>
      </c>
      <c r="E14" s="3">
        <f>'EP 01'!P14</f>
        <v>0</v>
      </c>
      <c r="F14" s="3">
        <f>'EP 01'!Q14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10</v>
      </c>
      <c r="B15" s="121"/>
      <c r="C15" s="122">
        <f>'EP 01'!B15</f>
        <v>0</v>
      </c>
      <c r="D15" s="123">
        <f>'EP 01'!C15</f>
        <v>0</v>
      </c>
      <c r="E15" s="3">
        <f>'EP 01'!P15</f>
        <v>0</v>
      </c>
      <c r="F15" s="3">
        <f>'EP 01'!Q15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11</v>
      </c>
      <c r="B16" s="121"/>
      <c r="C16" s="122">
        <f>'EP 01'!B16</f>
        <v>0</v>
      </c>
      <c r="D16" s="123">
        <f>'EP 01'!C16</f>
        <v>0</v>
      </c>
      <c r="E16" s="3">
        <f>'EP 01'!P16</f>
        <v>0</v>
      </c>
      <c r="F16" s="3">
        <f>'EP 01'!Q16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12</v>
      </c>
      <c r="B17" s="121"/>
      <c r="C17" s="122">
        <f>'EP 01'!B17</f>
        <v>0</v>
      </c>
      <c r="D17" s="123">
        <f>'EP 01'!C17</f>
        <v>0</v>
      </c>
      <c r="E17" s="3">
        <f>'EP 01'!P17</f>
        <v>0</v>
      </c>
      <c r="F17" s="3">
        <f>'EP 01'!Q17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13</v>
      </c>
      <c r="B18" s="121"/>
      <c r="C18" s="122">
        <f>'EP 01'!B18</f>
        <v>0</v>
      </c>
      <c r="D18" s="123">
        <f>'EP 01'!C18</f>
        <v>0</v>
      </c>
      <c r="E18" s="3">
        <f>'EP 01'!P18</f>
        <v>2</v>
      </c>
      <c r="F18" s="3">
        <f>'EP 01'!Q18</f>
        <v>0</v>
      </c>
      <c r="G18" s="3">
        <f t="shared" si="0"/>
        <v>2</v>
      </c>
      <c r="H18" s="3" t="str">
        <f t="shared" si="1"/>
        <v>0</v>
      </c>
      <c r="I18" s="3"/>
    </row>
    <row r="19" spans="1:9" ht="20.25" customHeight="1">
      <c r="A19" s="3">
        <v>14</v>
      </c>
      <c r="B19" s="121"/>
      <c r="C19" s="122">
        <f>'EP 01'!B19</f>
        <v>0</v>
      </c>
      <c r="D19" s="123">
        <f>'EP 01'!C19</f>
        <v>0</v>
      </c>
      <c r="E19" s="3">
        <f>'EP 01'!P19</f>
        <v>0</v>
      </c>
      <c r="F19" s="3">
        <f>'EP 01'!Q19</f>
        <v>0</v>
      </c>
      <c r="G19" s="3">
        <f>SUM(E19:F19)</f>
        <v>0</v>
      </c>
      <c r="H19" s="3" t="str">
        <f>IF(G19&lt;$L$13,"0",IF(G19&lt;$L$12,"1",IF(G19&lt;$L$11,"1.5",IF(G19&lt;$L$10,"2",IF(G19&lt;$L$9,"2.5",IF(G19&lt;$L$8,"3",IF(G19&lt;$L$7,"3.5","4")))))))</f>
        <v>0</v>
      </c>
      <c r="I19" s="3"/>
    </row>
    <row r="20" spans="1:9" ht="20.25" customHeight="1">
      <c r="A20" s="3">
        <v>15</v>
      </c>
      <c r="B20" s="121"/>
      <c r="C20" s="122">
        <f>'EP 01'!B20</f>
        <v>0</v>
      </c>
      <c r="D20" s="123">
        <f>'EP 01'!C20</f>
        <v>0</v>
      </c>
      <c r="E20" s="3">
        <f>'EP 01'!P20</f>
        <v>0</v>
      </c>
      <c r="F20" s="3">
        <f>'EP 01'!Q20</f>
        <v>0</v>
      </c>
      <c r="G20" s="3">
        <f aca="true" t="shared" si="2" ref="G20:G31">SUM(E20:F20)</f>
        <v>0</v>
      </c>
      <c r="H20" s="3" t="str">
        <f aca="true" t="shared" si="3" ref="H20:H31">IF(G20&lt;$L$13,"0",IF(G20&lt;$L$12,"1",IF(G20&lt;$L$11,"1.5",IF(G20&lt;$L$10,"2",IF(G20&lt;$L$9,"2.5",IF(G20&lt;$L$8,"3",IF(G20&lt;$L$7,"3.5","4")))))))</f>
        <v>0</v>
      </c>
      <c r="I20" s="3"/>
    </row>
    <row r="21" spans="1:9" ht="20.25" customHeight="1">
      <c r="A21" s="3">
        <v>16</v>
      </c>
      <c r="B21" s="121"/>
      <c r="C21" s="122">
        <f>'EP 01'!B21</f>
        <v>0</v>
      </c>
      <c r="D21" s="123">
        <f>'EP 01'!C21</f>
        <v>0</v>
      </c>
      <c r="E21" s="3">
        <f>'EP 01'!P21</f>
        <v>0</v>
      </c>
      <c r="F21" s="3">
        <f>'EP 01'!Q21</f>
        <v>0</v>
      </c>
      <c r="G21" s="3">
        <f t="shared" si="2"/>
        <v>0</v>
      </c>
      <c r="H21" s="3" t="str">
        <f t="shared" si="3"/>
        <v>0</v>
      </c>
      <c r="I21" s="3"/>
    </row>
    <row r="22" spans="1:9" ht="20.25" customHeight="1">
      <c r="A22" s="3">
        <v>17</v>
      </c>
      <c r="B22" s="121"/>
      <c r="C22" s="122">
        <f>'EP 01'!B22</f>
        <v>0</v>
      </c>
      <c r="D22" s="123">
        <f>'EP 01'!C22</f>
        <v>0</v>
      </c>
      <c r="E22" s="3">
        <f>'EP 01'!P22</f>
        <v>0</v>
      </c>
      <c r="F22" s="3">
        <f>'EP 01'!Q22</f>
        <v>0</v>
      </c>
      <c r="G22" s="3">
        <f t="shared" si="2"/>
        <v>0</v>
      </c>
      <c r="H22" s="3" t="str">
        <f t="shared" si="3"/>
        <v>0</v>
      </c>
      <c r="I22" s="3"/>
    </row>
    <row r="23" spans="1:9" ht="20.25" customHeight="1">
      <c r="A23" s="3">
        <v>18</v>
      </c>
      <c r="B23" s="100"/>
      <c r="C23" s="5">
        <f>'EP 01'!B23</f>
        <v>0</v>
      </c>
      <c r="D23" s="6">
        <f>'EP 01'!C23</f>
        <v>0</v>
      </c>
      <c r="E23" s="3">
        <f>'EP 01'!P23</f>
        <v>0</v>
      </c>
      <c r="F23" s="3">
        <f>'EP 01'!Q23</f>
        <v>0</v>
      </c>
      <c r="G23" s="3">
        <f t="shared" si="2"/>
        <v>0</v>
      </c>
      <c r="H23" s="3" t="str">
        <f t="shared" si="3"/>
        <v>0</v>
      </c>
      <c r="I23" s="3"/>
    </row>
    <row r="24" spans="1:9" ht="20.25" customHeight="1">
      <c r="A24" s="3">
        <v>19</v>
      </c>
      <c r="B24" s="100"/>
      <c r="C24" s="5">
        <f>'EP 01'!B24</f>
        <v>0</v>
      </c>
      <c r="D24" s="6">
        <f>'EP 01'!C24</f>
        <v>0</v>
      </c>
      <c r="E24" s="3">
        <f>'EP 01'!P20</f>
        <v>0</v>
      </c>
      <c r="F24" s="3">
        <f>'EP 01'!Q20</f>
        <v>0</v>
      </c>
      <c r="G24" s="3">
        <f>SUM(E24:F24)</f>
        <v>0</v>
      </c>
      <c r="H24" s="3" t="str">
        <f>IF(G24&lt;$L$13,"0",IF(G24&lt;$L$12,"1",IF(G24&lt;$L$11,"1.5",IF(G24&lt;$L$10,"2",IF(G24&lt;$L$9,"2.5",IF(G24&lt;$L$8,"3",IF(G24&lt;$L$7,"3.5","4")))))))</f>
        <v>0</v>
      </c>
      <c r="I24" s="3"/>
    </row>
    <row r="25" spans="1:9" ht="20.25" customHeight="1">
      <c r="A25" s="3">
        <v>20</v>
      </c>
      <c r="B25" s="100"/>
      <c r="C25" s="5">
        <f>'EP 01'!B25</f>
        <v>0</v>
      </c>
      <c r="D25" s="6">
        <f>'EP 01'!C25</f>
        <v>0</v>
      </c>
      <c r="E25" s="3">
        <f>'EP 01'!P21</f>
        <v>0</v>
      </c>
      <c r="F25" s="3">
        <f>'EP 01'!Q21</f>
        <v>0</v>
      </c>
      <c r="G25" s="3">
        <f>SUM(E25:F25)</f>
        <v>0</v>
      </c>
      <c r="H25" s="3" t="str">
        <f>IF(G25&lt;$L$13,"0",IF(G25&lt;$L$12,"1",IF(G25&lt;$L$11,"1.5",IF(G25&lt;$L$10,"2",IF(G25&lt;$L$9,"2.5",IF(G25&lt;$L$8,"3",IF(G25&lt;$L$7,"3.5","4")))))))</f>
        <v>0</v>
      </c>
      <c r="I25" s="3"/>
    </row>
    <row r="26" spans="1:9" ht="20.25" customHeight="1">
      <c r="A26" s="3">
        <v>21</v>
      </c>
      <c r="B26" s="106"/>
      <c r="C26" s="5">
        <f>'EP 01'!B26</f>
        <v>0</v>
      </c>
      <c r="D26" s="6">
        <f>'EP 01'!C26</f>
        <v>0</v>
      </c>
      <c r="E26" s="3">
        <f>'EP 01'!P22</f>
        <v>0</v>
      </c>
      <c r="F26" s="3">
        <f>'EP 01'!Q22</f>
        <v>0</v>
      </c>
      <c r="G26" s="3">
        <f>SUM(E26:F26)</f>
        <v>0</v>
      </c>
      <c r="H26" s="3" t="str">
        <f>IF(G26&lt;$L$13,"0",IF(G26&lt;$L$12,"1",IF(G26&lt;$L$11,"1.5",IF(G26&lt;$L$10,"2",IF(G26&lt;$L$9,"2.5",IF(G26&lt;$L$8,"3",IF(G26&lt;$L$7,"3.5","4")))))))</f>
        <v>0</v>
      </c>
      <c r="I26" s="3"/>
    </row>
    <row r="27" spans="1:9" ht="23.25" customHeight="1">
      <c r="A27" s="3">
        <v>22</v>
      </c>
      <c r="B27" s="106"/>
      <c r="C27" s="5">
        <f>'EP 01'!B27</f>
        <v>0</v>
      </c>
      <c r="D27" s="6">
        <f>'EP 01'!C27</f>
        <v>0</v>
      </c>
      <c r="E27" s="3">
        <f>'EP 01'!P23</f>
        <v>0</v>
      </c>
      <c r="F27" s="3">
        <f>'EP 01'!Q23</f>
        <v>0</v>
      </c>
      <c r="G27" s="3">
        <f>SUM(E27:F27)</f>
        <v>0</v>
      </c>
      <c r="H27" s="3" t="str">
        <f>IF(G27&lt;$L$13,"0",IF(G27&lt;$L$12,"1",IF(G27&lt;$L$11,"1.5",IF(G27&lt;$L$10,"2",IF(G27&lt;$L$9,"2.5",IF(G27&lt;$L$8,"3",IF(G27&lt;$L$7,"3.5","4")))))))</f>
        <v>0</v>
      </c>
      <c r="I27" s="3"/>
    </row>
    <row r="28" spans="1:9" ht="23.25" customHeight="1">
      <c r="A28" s="3">
        <v>23</v>
      </c>
      <c r="B28" s="106"/>
      <c r="C28" s="5">
        <f>'EP 01'!B28</f>
        <v>0</v>
      </c>
      <c r="D28" s="6">
        <f>'EP 01'!C28</f>
        <v>0</v>
      </c>
      <c r="E28" s="3">
        <f>'EP 01'!P24</f>
        <v>0</v>
      </c>
      <c r="F28" s="3">
        <f>'EP 01'!Q24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24</v>
      </c>
      <c r="B29" s="106"/>
      <c r="C29" s="5">
        <f>'EP 01'!B29</f>
        <v>0</v>
      </c>
      <c r="D29" s="6">
        <f>'EP 01'!C29</f>
        <v>0</v>
      </c>
      <c r="E29" s="3">
        <f>'EP 01'!P25</f>
        <v>0</v>
      </c>
      <c r="F29" s="3">
        <f>'EP 01'!Q25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25</v>
      </c>
      <c r="B30" s="106"/>
      <c r="C30" s="5">
        <f>'EP 01'!B30</f>
        <v>0</v>
      </c>
      <c r="D30" s="6">
        <f>'EP 01'!C30</f>
        <v>0</v>
      </c>
      <c r="E30" s="3">
        <f>'EP 01'!P26</f>
        <v>0</v>
      </c>
      <c r="F30" s="3">
        <f>'EP 01'!Q26</f>
        <v>0</v>
      </c>
      <c r="G30" s="3">
        <f t="shared" si="2"/>
        <v>0</v>
      </c>
      <c r="H30" s="3" t="str">
        <f t="shared" si="3"/>
        <v>0</v>
      </c>
      <c r="I30" s="3"/>
    </row>
    <row r="31" spans="1:9" ht="20.25" customHeight="1">
      <c r="A31" s="3">
        <v>26</v>
      </c>
      <c r="B31" s="106"/>
      <c r="C31" s="5">
        <f>'EP 01'!B31</f>
        <v>0</v>
      </c>
      <c r="D31" s="6">
        <f>'EP 01'!C31</f>
        <v>0</v>
      </c>
      <c r="E31" s="3">
        <f>'EP 01'!P27</f>
        <v>0</v>
      </c>
      <c r="F31" s="3">
        <f>'EP 01'!Q27</f>
        <v>0</v>
      </c>
      <c r="G31" s="3">
        <f t="shared" si="2"/>
        <v>0</v>
      </c>
      <c r="H31" s="3" t="str">
        <f t="shared" si="3"/>
        <v>0</v>
      </c>
      <c r="I31" s="3"/>
    </row>
    <row r="32" spans="1:9" ht="20.25" customHeight="1">
      <c r="A32" s="152" t="s">
        <v>79</v>
      </c>
      <c r="B32" s="152"/>
      <c r="C32" s="152"/>
      <c r="D32" s="152"/>
      <c r="E32" s="152"/>
      <c r="F32" s="152"/>
      <c r="G32" s="152"/>
      <c r="H32" s="152"/>
      <c r="I32" s="152"/>
    </row>
    <row r="33" spans="1:9" ht="24" customHeight="1">
      <c r="A33" s="54"/>
      <c r="B33" s="54"/>
      <c r="C33" s="54"/>
      <c r="D33" s="54"/>
      <c r="E33" s="54"/>
      <c r="F33" s="54"/>
      <c r="G33" s="54"/>
      <c r="H33" s="54"/>
      <c r="I33" s="54"/>
    </row>
    <row r="34" spans="1:9" ht="24" customHeight="1">
      <c r="A34" s="147" t="s">
        <v>68</v>
      </c>
      <c r="B34" s="147"/>
      <c r="C34" s="147"/>
      <c r="D34" s="147"/>
      <c r="E34" s="147"/>
      <c r="F34" s="147"/>
      <c r="G34" s="147"/>
      <c r="H34" s="147"/>
      <c r="I34" s="147"/>
    </row>
    <row r="35" spans="1:9" ht="24" customHeight="1">
      <c r="A35" s="53"/>
      <c r="B35" s="53"/>
      <c r="C35" s="53"/>
      <c r="D35" s="53"/>
      <c r="E35" s="53"/>
      <c r="F35" s="53"/>
      <c r="G35" s="53"/>
      <c r="H35" s="53"/>
      <c r="I35" s="53"/>
    </row>
    <row r="36" spans="1:9" ht="12.75" customHeight="1">
      <c r="A36" s="148" t="s">
        <v>69</v>
      </c>
      <c r="B36" s="148"/>
      <c r="C36" s="148"/>
      <c r="D36" s="148"/>
      <c r="E36" s="148"/>
      <c r="F36" s="148"/>
      <c r="G36" s="148"/>
      <c r="H36" s="148"/>
      <c r="I36" s="148"/>
    </row>
    <row r="43" ht="12.75">
      <c r="G43" s="7"/>
    </row>
  </sheetData>
  <sheetProtection/>
  <mergeCells count="7">
    <mergeCell ref="A34:I34"/>
    <mergeCell ref="A36:I36"/>
    <mergeCell ref="C5:D5"/>
    <mergeCell ref="A1:I1"/>
    <mergeCell ref="A2:I2"/>
    <mergeCell ref="A3:I3"/>
    <mergeCell ref="A32:I32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zoomScalePageLayoutView="0" workbookViewId="0" topLeftCell="A4">
      <selection activeCell="D11" sqref="D11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3" customFormat="1" ht="16.5" customHeight="1">
      <c r="A12" s="159" t="s">
        <v>84</v>
      </c>
      <c r="B12" s="159"/>
      <c r="C12" s="159"/>
      <c r="D12" s="159"/>
    </row>
    <row r="13" spans="1:4" s="15" customFormat="1" ht="16.5" customHeight="1">
      <c r="A13" s="159" t="s">
        <v>9</v>
      </c>
      <c r="B13" s="159"/>
      <c r="C13" s="159"/>
      <c r="D13" s="159"/>
    </row>
    <row r="14" spans="1:4" s="15" customFormat="1" ht="16.5" customHeight="1">
      <c r="A14" s="159" t="s">
        <v>85</v>
      </c>
      <c r="B14" s="159"/>
      <c r="C14" s="159"/>
      <c r="D14" s="159"/>
    </row>
    <row r="15" spans="1:4" s="15" customFormat="1" ht="16.5" customHeight="1">
      <c r="A15" s="159" t="s">
        <v>86</v>
      </c>
      <c r="B15" s="159"/>
      <c r="C15" s="159"/>
      <c r="D15" s="159"/>
    </row>
    <row r="16" spans="1:4" s="15" customFormat="1" ht="16.5" customHeight="1">
      <c r="A16" s="159" t="s">
        <v>87</v>
      </c>
      <c r="B16" s="159"/>
      <c r="C16" s="159"/>
      <c r="D16" s="159"/>
    </row>
    <row r="17" spans="1:4" s="14" customFormat="1" ht="9.75" customHeight="1">
      <c r="A17" s="32"/>
      <c r="B17" s="32"/>
      <c r="C17" s="32"/>
      <c r="D17" s="32"/>
    </row>
    <row r="18" spans="1:5" s="15" customFormat="1" ht="16.5" customHeight="1">
      <c r="A18" s="156" t="s">
        <v>14</v>
      </c>
      <c r="B18" s="157"/>
      <c r="C18" s="157"/>
      <c r="D18" s="158"/>
      <c r="E18" s="16"/>
    </row>
    <row r="19" spans="1:5" s="15" customFormat="1" ht="16.5" customHeight="1">
      <c r="A19" s="33" t="s">
        <v>10</v>
      </c>
      <c r="B19" s="33" t="s">
        <v>11</v>
      </c>
      <c r="C19" s="33" t="s">
        <v>12</v>
      </c>
      <c r="D19" s="33" t="s">
        <v>13</v>
      </c>
      <c r="E19" s="16"/>
    </row>
    <row r="20" spans="1:4" s="15" customFormat="1" ht="16.5" customHeight="1">
      <c r="A20" s="34">
        <v>4</v>
      </c>
      <c r="B20" s="34" t="s">
        <v>17</v>
      </c>
      <c r="C20" s="34">
        <f>'EP 01'!X17</f>
        <v>0</v>
      </c>
      <c r="D20" s="48">
        <f>SUM(C20*100)/13</f>
        <v>0</v>
      </c>
    </row>
    <row r="21" spans="1:4" s="15" customFormat="1" ht="16.5" customHeight="1">
      <c r="A21" s="34">
        <v>3.5</v>
      </c>
      <c r="B21" s="34" t="s">
        <v>18</v>
      </c>
      <c r="C21" s="34">
        <f>'EP 01'!X18</f>
        <v>0</v>
      </c>
      <c r="D21" s="48">
        <f aca="true" t="shared" si="0" ref="D21:D29">SUM(C21*100)/13</f>
        <v>0</v>
      </c>
    </row>
    <row r="22" spans="1:4" s="15" customFormat="1" ht="16.5" customHeight="1">
      <c r="A22" s="34">
        <v>3</v>
      </c>
      <c r="B22" s="34" t="s">
        <v>19</v>
      </c>
      <c r="C22" s="34">
        <f>'EP 01'!X19</f>
        <v>0</v>
      </c>
      <c r="D22" s="48">
        <f t="shared" si="0"/>
        <v>0</v>
      </c>
    </row>
    <row r="23" spans="1:4" s="15" customFormat="1" ht="16.5" customHeight="1">
      <c r="A23" s="34">
        <v>2.5</v>
      </c>
      <c r="B23" s="34" t="s">
        <v>20</v>
      </c>
      <c r="C23" s="34">
        <f>'EP 01'!X20</f>
        <v>0</v>
      </c>
      <c r="D23" s="48">
        <f t="shared" si="0"/>
        <v>0</v>
      </c>
    </row>
    <row r="24" spans="1:4" s="15" customFormat="1" ht="16.5" customHeight="1">
      <c r="A24" s="34">
        <v>2</v>
      </c>
      <c r="B24" s="34" t="s">
        <v>21</v>
      </c>
      <c r="C24" s="34">
        <f>'EP 01'!X21</f>
        <v>0</v>
      </c>
      <c r="D24" s="48">
        <f t="shared" si="0"/>
        <v>0</v>
      </c>
    </row>
    <row r="25" spans="1:4" s="15" customFormat="1" ht="16.5" customHeight="1">
      <c r="A25" s="34">
        <v>1.5</v>
      </c>
      <c r="B25" s="34" t="s">
        <v>22</v>
      </c>
      <c r="C25" s="34">
        <f>'EP 01'!X22</f>
        <v>0</v>
      </c>
      <c r="D25" s="48">
        <f t="shared" si="0"/>
        <v>0</v>
      </c>
    </row>
    <row r="26" spans="1:4" s="15" customFormat="1" ht="16.5" customHeight="1">
      <c r="A26" s="34">
        <v>1</v>
      </c>
      <c r="B26" s="34" t="s">
        <v>23</v>
      </c>
      <c r="C26" s="34">
        <f>'EP 01'!X23</f>
        <v>0</v>
      </c>
      <c r="D26" s="48">
        <f t="shared" si="0"/>
        <v>0</v>
      </c>
    </row>
    <row r="27" spans="1:5" s="15" customFormat="1" ht="16.5" customHeight="1">
      <c r="A27" s="34">
        <v>0</v>
      </c>
      <c r="B27" s="33" t="s">
        <v>24</v>
      </c>
      <c r="C27" s="34">
        <v>0</v>
      </c>
      <c r="D27" s="48">
        <f t="shared" si="0"/>
        <v>0</v>
      </c>
      <c r="E27" s="18"/>
    </row>
    <row r="28" spans="1:5" s="15" customFormat="1" ht="16.5" customHeight="1">
      <c r="A28" s="34" t="s">
        <v>16</v>
      </c>
      <c r="B28" s="33"/>
      <c r="C28" s="34">
        <f>'EP 01'!X25</f>
        <v>0</v>
      </c>
      <c r="D28" s="48">
        <f t="shared" si="0"/>
        <v>0</v>
      </c>
      <c r="E28" s="18"/>
    </row>
    <row r="29" spans="1:4" s="15" customFormat="1" ht="16.5" customHeight="1">
      <c r="A29" s="34" t="s">
        <v>82</v>
      </c>
      <c r="B29" s="34"/>
      <c r="C29" s="34">
        <f>'EP 01'!X26</f>
        <v>0</v>
      </c>
      <c r="D29" s="48">
        <f t="shared" si="0"/>
        <v>0</v>
      </c>
    </row>
    <row r="30" spans="1:4" s="15" customFormat="1" ht="16.5" customHeight="1">
      <c r="A30" s="153" t="s">
        <v>35</v>
      </c>
      <c r="B30" s="155"/>
      <c r="C30" s="34">
        <f>SUM(C20:C29)</f>
        <v>0</v>
      </c>
      <c r="D30" s="48" t="s">
        <v>31</v>
      </c>
    </row>
    <row r="31" spans="1:4" ht="9.75" customHeight="1">
      <c r="A31" s="35"/>
      <c r="B31" s="36"/>
      <c r="C31" s="36"/>
      <c r="D31" s="37"/>
    </row>
    <row r="32" spans="1:4" s="15" customFormat="1" ht="18" customHeight="1">
      <c r="A32" s="153" t="s">
        <v>25</v>
      </c>
      <c r="B32" s="154"/>
      <c r="C32" s="154"/>
      <c r="D32" s="155"/>
    </row>
    <row r="33" spans="1:4" ht="13.5" customHeight="1">
      <c r="A33" s="38"/>
      <c r="B33" s="39"/>
      <c r="C33" s="39"/>
      <c r="D33" s="40"/>
    </row>
    <row r="34" spans="1:4" s="15" customFormat="1" ht="18" customHeight="1">
      <c r="A34" s="41" t="s">
        <v>88</v>
      </c>
      <c r="B34" s="42"/>
      <c r="C34" s="43" t="s">
        <v>32</v>
      </c>
      <c r="D34" s="44"/>
    </row>
    <row r="35" spans="1:4" ht="13.5" customHeight="1">
      <c r="A35" s="38"/>
      <c r="B35" s="39"/>
      <c r="C35" s="39"/>
      <c r="D35" s="40"/>
    </row>
    <row r="36" spans="1:4" s="15" customFormat="1" ht="18" customHeight="1">
      <c r="A36" s="41" t="s">
        <v>34</v>
      </c>
      <c r="B36" s="42"/>
      <c r="C36" s="43" t="s">
        <v>33</v>
      </c>
      <c r="D36" s="44"/>
    </row>
    <row r="37" spans="1:4" ht="12.75">
      <c r="A37" s="45"/>
      <c r="B37" s="46"/>
      <c r="C37" s="46"/>
      <c r="D37" s="47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4"/>
      <c r="B1" s="73"/>
      <c r="C1" s="73"/>
      <c r="D1" s="73"/>
      <c r="E1" s="73"/>
      <c r="F1" s="73"/>
      <c r="G1" s="73"/>
      <c r="H1" s="73"/>
      <c r="I1" s="73"/>
      <c r="J1" s="73"/>
      <c r="K1" s="73"/>
      <c r="L1" s="75"/>
    </row>
    <row r="2" spans="1:13" ht="12.75">
      <c r="A2" s="76"/>
      <c r="B2" s="59"/>
      <c r="C2" s="59"/>
      <c r="D2" s="59"/>
      <c r="E2" s="59"/>
      <c r="F2" s="59"/>
      <c r="G2" s="59"/>
      <c r="H2" s="59"/>
      <c r="I2" s="59"/>
      <c r="J2" s="59"/>
      <c r="K2" s="59"/>
      <c r="L2" s="77"/>
      <c r="M2" s="59"/>
    </row>
    <row r="3" spans="1:13" ht="12.7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77"/>
      <c r="M3" s="59"/>
    </row>
    <row r="4" spans="1:13" ht="12.75">
      <c r="A4" s="76"/>
      <c r="B4" s="59"/>
      <c r="C4" s="59"/>
      <c r="D4" s="59"/>
      <c r="E4" s="59"/>
      <c r="F4" s="59"/>
      <c r="G4" s="59"/>
      <c r="H4" s="59"/>
      <c r="I4" s="59"/>
      <c r="J4" s="59"/>
      <c r="K4" s="59"/>
      <c r="L4" s="77"/>
      <c r="M4" s="59"/>
    </row>
    <row r="5" spans="1:13" ht="12.75">
      <c r="A5" s="76"/>
      <c r="B5" s="59"/>
      <c r="C5" s="59"/>
      <c r="D5" s="59"/>
      <c r="E5" s="59"/>
      <c r="F5" s="59"/>
      <c r="G5" s="59"/>
      <c r="H5" s="59"/>
      <c r="I5" s="59"/>
      <c r="J5" s="59"/>
      <c r="K5" s="59"/>
      <c r="L5" s="77"/>
      <c r="M5" s="59"/>
    </row>
    <row r="6" spans="1:13" ht="12.75">
      <c r="A6" s="76"/>
      <c r="B6" s="59"/>
      <c r="C6" s="59"/>
      <c r="D6" s="59"/>
      <c r="E6" s="59"/>
      <c r="F6" s="59"/>
      <c r="G6" s="59"/>
      <c r="H6" s="59"/>
      <c r="I6" s="59"/>
      <c r="J6" s="59"/>
      <c r="K6" s="59"/>
      <c r="L6" s="77"/>
      <c r="M6" s="59"/>
    </row>
    <row r="7" spans="1:13" ht="12.75">
      <c r="A7" s="76"/>
      <c r="B7" s="59"/>
      <c r="C7" s="59"/>
      <c r="D7" s="59"/>
      <c r="E7" s="59"/>
      <c r="F7" s="59"/>
      <c r="G7" s="59"/>
      <c r="H7" s="59"/>
      <c r="I7" s="59"/>
      <c r="J7" s="59"/>
      <c r="K7" s="59"/>
      <c r="L7" s="77"/>
      <c r="M7" s="59"/>
    </row>
    <row r="8" spans="1:13" ht="12.75">
      <c r="A8" s="76"/>
      <c r="B8" s="59"/>
      <c r="C8" s="59"/>
      <c r="D8" s="59"/>
      <c r="E8" s="59"/>
      <c r="F8" s="59"/>
      <c r="G8" s="59"/>
      <c r="H8" s="59"/>
      <c r="I8" s="59"/>
      <c r="J8" s="59"/>
      <c r="K8" s="59"/>
      <c r="L8" s="77"/>
      <c r="M8" s="59"/>
    </row>
    <row r="9" spans="1:13" s="63" customFormat="1" ht="34.5">
      <c r="A9" s="78"/>
      <c r="B9" s="62"/>
      <c r="C9" s="62"/>
      <c r="D9" s="70" t="s">
        <v>41</v>
      </c>
      <c r="E9" s="62"/>
      <c r="F9" s="62"/>
      <c r="G9" s="62"/>
      <c r="H9" s="62"/>
      <c r="I9" s="62"/>
      <c r="J9" s="62"/>
      <c r="K9" s="62"/>
      <c r="L9" s="79"/>
      <c r="M9" s="62"/>
    </row>
    <row r="10" spans="1:13" s="65" customFormat="1" ht="26.25" customHeight="1">
      <c r="A10" s="78"/>
      <c r="B10" s="64"/>
      <c r="C10" s="64"/>
      <c r="D10" s="71" t="s">
        <v>64</v>
      </c>
      <c r="E10" s="64"/>
      <c r="F10" s="64"/>
      <c r="G10" s="64"/>
      <c r="H10" s="64"/>
      <c r="I10" s="64"/>
      <c r="J10" s="64"/>
      <c r="K10" s="64"/>
      <c r="L10" s="80"/>
      <c r="M10" s="64"/>
    </row>
    <row r="11" spans="1:14" s="65" customFormat="1" ht="26.25" customHeight="1">
      <c r="A11" s="78"/>
      <c r="B11" s="64" t="s">
        <v>42</v>
      </c>
      <c r="C11" s="64"/>
      <c r="D11" s="160"/>
      <c r="E11" s="160"/>
      <c r="F11" s="160"/>
      <c r="G11" s="64" t="s">
        <v>43</v>
      </c>
      <c r="H11" s="64"/>
      <c r="I11" s="160"/>
      <c r="J11" s="160"/>
      <c r="K11" s="160"/>
      <c r="L11" s="80"/>
      <c r="M11" s="64"/>
      <c r="N11" s="69"/>
    </row>
    <row r="12" spans="1:13" s="65" customFormat="1" ht="26.25" customHeight="1">
      <c r="A12" s="78" t="s">
        <v>65</v>
      </c>
      <c r="B12" s="160"/>
      <c r="C12" s="160"/>
      <c r="D12" s="160"/>
      <c r="E12" s="160"/>
      <c r="F12" s="160"/>
      <c r="G12" s="160"/>
      <c r="H12" s="64" t="s">
        <v>44</v>
      </c>
      <c r="I12" s="64"/>
      <c r="J12" s="160"/>
      <c r="K12" s="160"/>
      <c r="L12" s="161"/>
      <c r="M12" s="64"/>
    </row>
    <row r="13" spans="1:13" s="65" customFormat="1" ht="23.25">
      <c r="A13" s="78" t="s">
        <v>66</v>
      </c>
      <c r="B13" s="172"/>
      <c r="C13" s="172"/>
      <c r="D13" s="172"/>
      <c r="E13" s="64" t="s">
        <v>45</v>
      </c>
      <c r="F13" s="160"/>
      <c r="G13" s="160"/>
      <c r="H13" s="160"/>
      <c r="I13" s="64" t="s">
        <v>46</v>
      </c>
      <c r="J13" s="172"/>
      <c r="K13" s="172"/>
      <c r="L13" s="80" t="s">
        <v>47</v>
      </c>
      <c r="M13" s="64"/>
    </row>
    <row r="14" spans="1:13" s="65" customFormat="1" ht="23.25">
      <c r="A14" s="78" t="s">
        <v>67</v>
      </c>
      <c r="B14" s="160"/>
      <c r="C14" s="160"/>
      <c r="D14" s="160"/>
      <c r="E14" s="160"/>
      <c r="F14" s="160"/>
      <c r="G14" s="160"/>
      <c r="H14" s="64" t="s">
        <v>48</v>
      </c>
      <c r="I14" s="160"/>
      <c r="J14" s="160"/>
      <c r="K14" s="160"/>
      <c r="L14" s="161"/>
      <c r="M14" s="64"/>
    </row>
    <row r="15" spans="1:13" s="65" customFormat="1" ht="23.25">
      <c r="A15" s="78"/>
      <c r="B15" s="64" t="s">
        <v>49</v>
      </c>
      <c r="C15" s="64"/>
      <c r="D15" s="160"/>
      <c r="E15" s="160"/>
      <c r="F15" s="160"/>
      <c r="G15" s="160"/>
      <c r="H15" s="160"/>
      <c r="I15" s="160"/>
      <c r="J15" s="160"/>
      <c r="K15" s="160"/>
      <c r="L15" s="80"/>
      <c r="M15" s="64"/>
    </row>
    <row r="16" spans="1:13" s="67" customFormat="1" ht="14.25">
      <c r="A16" s="81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82"/>
      <c r="M16" s="66"/>
    </row>
    <row r="17" spans="1:13" s="65" customFormat="1" ht="23.25">
      <c r="A17" s="83" t="s">
        <v>46</v>
      </c>
      <c r="B17" s="171" t="s">
        <v>9</v>
      </c>
      <c r="C17" s="172"/>
      <c r="D17" s="172"/>
      <c r="E17" s="172"/>
      <c r="F17" s="172"/>
      <c r="G17" s="172"/>
      <c r="H17" s="172"/>
      <c r="I17" s="172"/>
      <c r="J17" s="172"/>
      <c r="K17" s="173"/>
      <c r="L17" s="84"/>
      <c r="M17" s="64"/>
    </row>
    <row r="18" spans="1:13" s="65" customFormat="1" ht="23.25">
      <c r="A18" s="85" t="s">
        <v>62</v>
      </c>
      <c r="B18" s="165" t="s">
        <v>50</v>
      </c>
      <c r="C18" s="166"/>
      <c r="D18" s="166"/>
      <c r="E18" s="166"/>
      <c r="F18" s="166"/>
      <c r="G18" s="166"/>
      <c r="H18" s="166"/>
      <c r="I18" s="167"/>
      <c r="J18" s="68" t="s">
        <v>51</v>
      </c>
      <c r="K18" s="68"/>
      <c r="L18" s="86" t="s">
        <v>4</v>
      </c>
      <c r="M18" s="64"/>
    </row>
    <row r="19" spans="1:13" s="65" customFormat="1" ht="23.25">
      <c r="A19" s="87" t="s">
        <v>63</v>
      </c>
      <c r="B19" s="168"/>
      <c r="C19" s="169"/>
      <c r="D19" s="169"/>
      <c r="E19" s="169"/>
      <c r="F19" s="169"/>
      <c r="G19" s="169"/>
      <c r="H19" s="169"/>
      <c r="I19" s="170"/>
      <c r="J19" s="68" t="s">
        <v>52</v>
      </c>
      <c r="K19" s="68"/>
      <c r="L19" s="88"/>
      <c r="M19" s="64"/>
    </row>
    <row r="20" spans="1:13" s="61" customFormat="1" ht="15.75" customHeight="1">
      <c r="A20" s="89"/>
      <c r="B20" s="57">
        <v>4</v>
      </c>
      <c r="C20" s="57">
        <v>3.5</v>
      </c>
      <c r="D20" s="57">
        <v>3</v>
      </c>
      <c r="E20" s="57">
        <v>2.5</v>
      </c>
      <c r="F20" s="57">
        <v>2</v>
      </c>
      <c r="G20" s="57">
        <v>1.5</v>
      </c>
      <c r="H20" s="57">
        <v>1</v>
      </c>
      <c r="I20" s="57">
        <v>0</v>
      </c>
      <c r="J20" s="57" t="s">
        <v>16</v>
      </c>
      <c r="K20" s="57" t="s">
        <v>15</v>
      </c>
      <c r="L20" s="90"/>
      <c r="M20" s="60"/>
    </row>
    <row r="21" spans="1:13" s="61" customFormat="1" ht="30" customHeight="1">
      <c r="A21" s="91">
        <f>'EP 03'!C30</f>
        <v>0</v>
      </c>
      <c r="B21" s="72">
        <f>'EP 03'!C20</f>
        <v>0</v>
      </c>
      <c r="C21" s="72">
        <f>'EP 03'!C21</f>
        <v>0</v>
      </c>
      <c r="D21" s="72">
        <f>'EP 03'!C22</f>
        <v>0</v>
      </c>
      <c r="E21" s="72">
        <f>'EP 03'!C23</f>
        <v>0</v>
      </c>
      <c r="F21" s="72">
        <f>'EP 03'!C24</f>
        <v>0</v>
      </c>
      <c r="G21" s="72">
        <f>'EP 03'!C25</f>
        <v>0</v>
      </c>
      <c r="H21" s="72">
        <f>'EP 03'!C26</f>
        <v>0</v>
      </c>
      <c r="I21" s="72">
        <f>'EP 03'!C27</f>
        <v>0</v>
      </c>
      <c r="J21" s="72">
        <f>'EP 03'!C28</f>
        <v>0</v>
      </c>
      <c r="K21" s="72">
        <f>'EP 03'!C29</f>
        <v>0</v>
      </c>
      <c r="L21" s="92"/>
      <c r="M21" s="60"/>
    </row>
    <row r="22" spans="1:13" ht="12.75">
      <c r="A22" s="76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77"/>
      <c r="M22" s="59"/>
    </row>
    <row r="23" spans="1:13" ht="21.75">
      <c r="A23" s="76"/>
      <c r="B23" s="56" t="s">
        <v>25</v>
      </c>
      <c r="C23" s="56"/>
      <c r="D23" s="56"/>
      <c r="E23" s="56"/>
      <c r="F23" s="56"/>
      <c r="G23" s="56"/>
      <c r="H23" s="56"/>
      <c r="I23" s="56"/>
      <c r="J23" s="56"/>
      <c r="K23" s="56"/>
      <c r="L23" s="77"/>
      <c r="M23" s="59"/>
    </row>
    <row r="24" spans="1:13" ht="7.5" customHeight="1">
      <c r="A24" s="7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77"/>
      <c r="M24" s="59"/>
    </row>
    <row r="25" spans="1:13" ht="18" customHeight="1">
      <c r="A25" s="76"/>
      <c r="B25" s="56"/>
      <c r="C25" s="56" t="s">
        <v>53</v>
      </c>
      <c r="D25" s="164"/>
      <c r="E25" s="164"/>
      <c r="F25" s="164"/>
      <c r="G25" s="164"/>
      <c r="H25" s="164"/>
      <c r="I25" s="164"/>
      <c r="J25" s="164"/>
      <c r="K25" s="56"/>
      <c r="L25" s="77"/>
      <c r="M25" s="59"/>
    </row>
    <row r="26" spans="1:13" ht="18" customHeight="1">
      <c r="A26" s="76"/>
      <c r="B26" s="56"/>
      <c r="C26" s="56"/>
      <c r="D26" s="174" t="s">
        <v>49</v>
      </c>
      <c r="E26" s="174"/>
      <c r="F26" s="174"/>
      <c r="G26" s="174"/>
      <c r="H26" s="174"/>
      <c r="I26" s="174"/>
      <c r="J26" s="174"/>
      <c r="K26" s="56"/>
      <c r="L26" s="77"/>
      <c r="M26" s="59"/>
    </row>
    <row r="27" spans="1:13" ht="7.5" customHeight="1">
      <c r="A27" s="7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77"/>
      <c r="M27" s="59"/>
    </row>
    <row r="28" spans="1:13" ht="18" customHeight="1">
      <c r="A28" s="76"/>
      <c r="B28" s="56"/>
      <c r="C28" s="56" t="s">
        <v>53</v>
      </c>
      <c r="D28" s="164"/>
      <c r="E28" s="164"/>
      <c r="F28" s="164"/>
      <c r="G28" s="164"/>
      <c r="H28" s="164"/>
      <c r="I28" s="164"/>
      <c r="J28" s="164"/>
      <c r="K28" s="56"/>
      <c r="L28" s="77"/>
      <c r="M28" s="59"/>
    </row>
    <row r="29" spans="1:13" ht="18" customHeight="1">
      <c r="A29" s="76"/>
      <c r="B29" s="56"/>
      <c r="C29" s="56"/>
      <c r="D29" s="174" t="s">
        <v>54</v>
      </c>
      <c r="E29" s="174"/>
      <c r="F29" s="174"/>
      <c r="G29" s="174"/>
      <c r="H29" s="174"/>
      <c r="I29" s="174"/>
      <c r="J29" s="174"/>
      <c r="K29" s="56"/>
      <c r="L29" s="77"/>
      <c r="M29" s="59"/>
    </row>
    <row r="30" spans="1:13" ht="7.5" customHeight="1">
      <c r="A30" s="7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77"/>
      <c r="M30" s="59"/>
    </row>
    <row r="31" spans="1:13" ht="18" customHeight="1">
      <c r="A31" s="76"/>
      <c r="B31" s="56"/>
      <c r="C31" s="56" t="s">
        <v>53</v>
      </c>
      <c r="D31" s="164"/>
      <c r="E31" s="164"/>
      <c r="F31" s="164"/>
      <c r="G31" s="164"/>
      <c r="H31" s="164"/>
      <c r="I31" s="164"/>
      <c r="J31" s="164"/>
      <c r="K31" s="56"/>
      <c r="L31" s="77"/>
      <c r="M31" s="59"/>
    </row>
    <row r="32" spans="1:13" ht="18" customHeight="1">
      <c r="A32" s="76"/>
      <c r="B32" s="56"/>
      <c r="C32" s="56"/>
      <c r="D32" s="174" t="s">
        <v>55</v>
      </c>
      <c r="E32" s="174"/>
      <c r="F32" s="174"/>
      <c r="G32" s="174"/>
      <c r="H32" s="174"/>
      <c r="I32" s="174"/>
      <c r="J32" s="174"/>
      <c r="K32" s="56"/>
      <c r="L32" s="77"/>
      <c r="M32" s="59"/>
    </row>
    <row r="33" spans="1:13" ht="7.5" customHeight="1">
      <c r="A33" s="7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77"/>
      <c r="M33" s="59"/>
    </row>
    <row r="34" spans="1:13" ht="18" customHeight="1">
      <c r="A34" s="76"/>
      <c r="B34" s="56"/>
      <c r="C34" s="56" t="s">
        <v>56</v>
      </c>
      <c r="D34" s="56"/>
      <c r="E34" s="56"/>
      <c r="F34" s="56"/>
      <c r="G34" s="56"/>
      <c r="H34" s="56"/>
      <c r="I34" s="56"/>
      <c r="J34" s="56"/>
      <c r="K34" s="56"/>
      <c r="L34" s="77"/>
      <c r="M34" s="59"/>
    </row>
    <row r="35" spans="1:13" ht="7.5" customHeight="1">
      <c r="A35" s="7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77"/>
      <c r="M35" s="59"/>
    </row>
    <row r="36" spans="1:13" ht="18" customHeight="1">
      <c r="A36" s="76"/>
      <c r="B36" s="56"/>
      <c r="C36" s="56" t="s">
        <v>53</v>
      </c>
      <c r="D36" s="164"/>
      <c r="E36" s="164"/>
      <c r="F36" s="164"/>
      <c r="G36" s="164"/>
      <c r="H36" s="164"/>
      <c r="I36" s="164"/>
      <c r="J36" s="164"/>
      <c r="K36" s="56"/>
      <c r="L36" s="77"/>
      <c r="M36" s="59"/>
    </row>
    <row r="37" spans="1:13" ht="18" customHeight="1">
      <c r="A37" s="76"/>
      <c r="B37" s="56"/>
      <c r="C37" s="56"/>
      <c r="D37" s="174" t="s">
        <v>57</v>
      </c>
      <c r="E37" s="174"/>
      <c r="F37" s="174"/>
      <c r="G37" s="174"/>
      <c r="H37" s="174"/>
      <c r="I37" s="174"/>
      <c r="J37" s="174"/>
      <c r="K37" s="56"/>
      <c r="L37" s="77"/>
      <c r="M37" s="59"/>
    </row>
    <row r="38" spans="1:13" ht="7.5" customHeight="1">
      <c r="A38" s="7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77"/>
      <c r="M38" s="59"/>
    </row>
    <row r="39" spans="1:13" ht="18" customHeight="1">
      <c r="A39" s="76"/>
      <c r="B39" s="56"/>
      <c r="C39" s="56"/>
      <c r="D39" s="55"/>
      <c r="E39" s="162" t="s">
        <v>58</v>
      </c>
      <c r="F39" s="163"/>
      <c r="G39" s="56"/>
      <c r="H39" s="55"/>
      <c r="I39" s="162" t="s">
        <v>59</v>
      </c>
      <c r="J39" s="163"/>
      <c r="K39" s="56"/>
      <c r="L39" s="77"/>
      <c r="M39" s="59"/>
    </row>
    <row r="40" spans="1:13" ht="21.75">
      <c r="A40" s="7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77"/>
      <c r="M40" s="59"/>
    </row>
    <row r="41" spans="1:13" ht="18" customHeight="1">
      <c r="A41" s="76"/>
      <c r="B41" s="56"/>
      <c r="C41" s="56" t="s">
        <v>53</v>
      </c>
      <c r="D41" s="164"/>
      <c r="E41" s="164"/>
      <c r="F41" s="164"/>
      <c r="G41" s="164"/>
      <c r="H41" s="164"/>
      <c r="I41" s="164"/>
      <c r="J41" s="164"/>
      <c r="K41" s="56"/>
      <c r="L41" s="77"/>
      <c r="M41" s="59"/>
    </row>
    <row r="42" spans="1:13" ht="18" customHeight="1">
      <c r="A42" s="76"/>
      <c r="B42" s="56"/>
      <c r="C42" s="56"/>
      <c r="D42" s="174" t="s">
        <v>60</v>
      </c>
      <c r="E42" s="174"/>
      <c r="F42" s="174"/>
      <c r="G42" s="174"/>
      <c r="H42" s="174"/>
      <c r="I42" s="174"/>
      <c r="J42" s="174"/>
      <c r="K42" s="56"/>
      <c r="L42" s="77"/>
      <c r="M42" s="59"/>
    </row>
    <row r="43" spans="1:13" ht="7.5" customHeight="1">
      <c r="A43" s="7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77"/>
      <c r="M43" s="59"/>
    </row>
    <row r="44" spans="1:13" ht="21.75">
      <c r="A44" s="76"/>
      <c r="B44" s="56"/>
      <c r="C44" s="163" t="s">
        <v>61</v>
      </c>
      <c r="D44" s="163"/>
      <c r="E44" s="163"/>
      <c r="F44" s="163"/>
      <c r="G44" s="163"/>
      <c r="H44" s="163"/>
      <c r="I44" s="163"/>
      <c r="J44" s="163"/>
      <c r="K44" s="56"/>
      <c r="L44" s="77"/>
      <c r="M44" s="59"/>
    </row>
    <row r="45" spans="1:13" ht="13.5" thickBot="1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5"/>
      <c r="M45" s="59"/>
    </row>
    <row r="46" spans="1:13" ht="13.5" thickTop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59"/>
    </row>
    <row r="47" spans="1:13" ht="12.75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3" ht="12.75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1:13" ht="12.75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0" spans="1:13" ht="12.7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spans="1:13" ht="12.75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ht="12.75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1:13" ht="12.75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3" ht="12.75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1:13" ht="12.7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</row>
    <row r="56" spans="1:13" ht="12.7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ht="12.7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1:13" ht="12.7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spans="1:13" ht="12.7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</row>
    <row r="60" spans="1:13" ht="12.7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1" spans="1:13" ht="12.7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1:13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</row>
    <row r="63" ht="12.75">
      <c r="M63" s="59"/>
    </row>
    <row r="64" ht="12.75">
      <c r="M64" s="59"/>
    </row>
  </sheetData>
  <sheetProtection/>
  <mergeCells count="25">
    <mergeCell ref="D11:F11"/>
    <mergeCell ref="I11:K11"/>
    <mergeCell ref="B12:G12"/>
    <mergeCell ref="B13:D13"/>
    <mergeCell ref="F13:H13"/>
    <mergeCell ref="J13:K13"/>
    <mergeCell ref="J12:L12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B14:G14"/>
    <mergeCell ref="I14:L14"/>
    <mergeCell ref="E39:F39"/>
    <mergeCell ref="I39:J39"/>
    <mergeCell ref="D15:K15"/>
    <mergeCell ref="D25:J25"/>
    <mergeCell ref="B18:I19"/>
    <mergeCell ref="B17:K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3" t="s">
        <v>10</v>
      </c>
      <c r="I8" s="33" t="s">
        <v>11</v>
      </c>
      <c r="J8" s="33" t="s">
        <v>12</v>
      </c>
      <c r="K8" s="33" t="s">
        <v>13</v>
      </c>
    </row>
    <row r="9" spans="8:11" ht="20.25">
      <c r="H9" s="34">
        <v>4</v>
      </c>
      <c r="I9" s="34" t="s">
        <v>17</v>
      </c>
      <c r="J9" s="34">
        <f>'EP 03'!C20</f>
        <v>0</v>
      </c>
      <c r="K9" s="48">
        <f>'EP 03'!D20</f>
        <v>0</v>
      </c>
    </row>
    <row r="10" spans="8:11" ht="20.25">
      <c r="H10" s="34">
        <v>3.5</v>
      </c>
      <c r="I10" s="34" t="s">
        <v>18</v>
      </c>
      <c r="J10" s="34">
        <f>'EP 03'!C21</f>
        <v>0</v>
      </c>
      <c r="K10" s="48">
        <f>'EP 03'!D21</f>
        <v>0</v>
      </c>
    </row>
    <row r="11" spans="8:11" ht="20.25">
      <c r="H11" s="34">
        <v>3</v>
      </c>
      <c r="I11" s="34" t="s">
        <v>19</v>
      </c>
      <c r="J11" s="34">
        <f>'EP 03'!C22</f>
        <v>0</v>
      </c>
      <c r="K11" s="48">
        <f>'EP 03'!D22</f>
        <v>0</v>
      </c>
    </row>
    <row r="12" spans="8:11" ht="20.25">
      <c r="H12" s="34">
        <v>2.5</v>
      </c>
      <c r="I12" s="34" t="s">
        <v>20</v>
      </c>
      <c r="J12" s="34">
        <f>'EP 03'!C23</f>
        <v>0</v>
      </c>
      <c r="K12" s="48">
        <f>'EP 03'!D23</f>
        <v>0</v>
      </c>
    </row>
    <row r="13" spans="8:11" ht="20.25">
      <c r="H13" s="34">
        <v>2</v>
      </c>
      <c r="I13" s="34" t="s">
        <v>21</v>
      </c>
      <c r="J13" s="34">
        <f>'EP 03'!C24</f>
        <v>0</v>
      </c>
      <c r="K13" s="48">
        <f>'EP 03'!D24</f>
        <v>0</v>
      </c>
    </row>
    <row r="14" spans="8:11" ht="20.25">
      <c r="H14" s="34">
        <v>1.5</v>
      </c>
      <c r="I14" s="34" t="s">
        <v>22</v>
      </c>
      <c r="J14" s="34">
        <f>'EP 03'!C25</f>
        <v>0</v>
      </c>
      <c r="K14" s="48">
        <f>'EP 03'!D25</f>
        <v>0</v>
      </c>
    </row>
    <row r="15" spans="8:11" ht="20.25">
      <c r="H15" s="34">
        <v>1</v>
      </c>
      <c r="I15" s="34" t="s">
        <v>23</v>
      </c>
      <c r="J15" s="34">
        <f>'EP 03'!C26</f>
        <v>0</v>
      </c>
      <c r="K15" s="48">
        <f>'EP 03'!D26</f>
        <v>0</v>
      </c>
    </row>
    <row r="16" spans="8:11" ht="20.25">
      <c r="H16" s="34">
        <v>0</v>
      </c>
      <c r="I16" s="33" t="s">
        <v>24</v>
      </c>
      <c r="J16" s="34">
        <f>'EP 03'!C27</f>
        <v>0</v>
      </c>
      <c r="K16" s="48">
        <f>'EP 03'!D27</f>
        <v>0</v>
      </c>
    </row>
    <row r="17" spans="8:11" ht="20.25">
      <c r="H17" s="34" t="s">
        <v>16</v>
      </c>
      <c r="I17" s="33"/>
      <c r="J17" s="34">
        <f>'EP 03'!C28</f>
        <v>0</v>
      </c>
      <c r="K17" s="48">
        <f>'EP 03'!D28</f>
        <v>0</v>
      </c>
    </row>
    <row r="18" spans="8:11" ht="20.25">
      <c r="H18" s="34" t="s">
        <v>15</v>
      </c>
      <c r="I18" s="34"/>
      <c r="J18" s="34">
        <f>'EP 03'!C29</f>
        <v>0</v>
      </c>
      <c r="K18" s="48">
        <f>'EP 03'!D29</f>
        <v>0</v>
      </c>
    </row>
    <row r="19" spans="8:11" ht="20.25">
      <c r="H19" s="153" t="s">
        <v>35</v>
      </c>
      <c r="I19" s="155"/>
      <c r="J19" s="34">
        <f>'EP 03'!C30</f>
        <v>0</v>
      </c>
      <c r="K19" s="48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2013-09-27T05:21:32Z</cp:lastPrinted>
  <dcterms:created xsi:type="dcterms:W3CDTF">2007-06-17T15:34:46Z</dcterms:created>
  <dcterms:modified xsi:type="dcterms:W3CDTF">2017-02-24T07:37:20Z</dcterms:modified>
  <cp:category/>
  <cp:version/>
  <cp:contentType/>
  <cp:contentStatus/>
</cp:coreProperties>
</file>